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y Currie\Dropbox\AMERICOT MARKETING\"/>
    </mc:Choice>
  </mc:AlternateContent>
  <xr:revisionPtr revIDLastSave="0" documentId="13_ncr:1_{2C7249BB-F476-470D-B09F-2A08C25F30B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Grower Recaps" sheetId="1" r:id="rId1"/>
  </sheets>
  <definedNames>
    <definedName name="_xlnm._FilterDatabase" localSheetId="0" hidden="1">'Grower Recaps'!$A$2:$U$1871</definedName>
    <definedName name="AccessDatabase" hidden="1">"C:\Documents and Settings\DaleL\Desktop\2003 Sales Data.mdb"</definedName>
    <definedName name="Button_1">"X2003_Sales_Data_Sheet1_List"</definedName>
    <definedName name="Button_14">"X2003_Sales_Data_Sheet1_List1"</definedName>
    <definedName name="Button_15">"X2003_Sales_Data_Sheet1_List1"</definedName>
    <definedName name="Button_16">"X2003_Sales_Data_Sheet1_List1"</definedName>
    <definedName name="_xlnm.Print_Titles" localSheetId="0">'Grower Recaps'!$1:$2</definedName>
    <definedName name="X2003_Sales_Data_Sheet1_List">'Grower Recaps'!$B$2:$P$2</definedName>
    <definedName name="X2003_Sales_Data_Sheet1_List1">'Grower Recaps'!$B$1:$P$2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71" i="1" l="1"/>
  <c r="T1871" i="1"/>
  <c r="S1871" i="1"/>
  <c r="R1871" i="1"/>
  <c r="Q1871" i="1"/>
  <c r="U1870" i="1"/>
  <c r="T1870" i="1"/>
  <c r="S1870" i="1"/>
  <c r="R1870" i="1"/>
  <c r="Q1870" i="1"/>
  <c r="U1869" i="1"/>
  <c r="T1869" i="1"/>
  <c r="S1869" i="1"/>
  <c r="R1869" i="1"/>
  <c r="Q1869" i="1"/>
  <c r="U1868" i="1"/>
  <c r="T1868" i="1"/>
  <c r="S1868" i="1"/>
  <c r="R1868" i="1"/>
  <c r="Q1868" i="1"/>
  <c r="U1867" i="1"/>
  <c r="T1867" i="1"/>
  <c r="S1867" i="1"/>
  <c r="R1867" i="1"/>
  <c r="Q1867" i="1"/>
  <c r="U1866" i="1"/>
  <c r="T1866" i="1"/>
  <c r="S1866" i="1"/>
  <c r="R1866" i="1"/>
  <c r="Q1866" i="1"/>
  <c r="U1865" i="1"/>
  <c r="T1865" i="1"/>
  <c r="S1865" i="1"/>
  <c r="R1865" i="1"/>
  <c r="Q1865" i="1"/>
  <c r="U1864" i="1"/>
  <c r="T1864" i="1"/>
  <c r="S1864" i="1"/>
  <c r="R1864" i="1"/>
  <c r="Q1864" i="1"/>
  <c r="U1863" i="1"/>
  <c r="T1863" i="1"/>
  <c r="S1863" i="1"/>
  <c r="R1863" i="1"/>
  <c r="Q1863" i="1"/>
  <c r="U1862" i="1"/>
  <c r="T1862" i="1"/>
  <c r="S1862" i="1"/>
  <c r="R1862" i="1"/>
  <c r="Q1862" i="1"/>
  <c r="U1861" i="1"/>
  <c r="T1861" i="1"/>
  <c r="S1861" i="1"/>
  <c r="R1861" i="1"/>
  <c r="Q1861" i="1"/>
  <c r="U1860" i="1"/>
  <c r="T1860" i="1"/>
  <c r="S1860" i="1"/>
  <c r="R1860" i="1"/>
  <c r="Q1860" i="1"/>
  <c r="U1859" i="1"/>
  <c r="T1859" i="1"/>
  <c r="S1859" i="1"/>
  <c r="R1859" i="1"/>
  <c r="Q1859" i="1"/>
  <c r="U1858" i="1"/>
  <c r="T1858" i="1"/>
  <c r="S1858" i="1"/>
  <c r="R1858" i="1"/>
  <c r="Q1858" i="1"/>
  <c r="U1857" i="1"/>
  <c r="T1857" i="1"/>
  <c r="S1857" i="1"/>
  <c r="R1857" i="1"/>
  <c r="Q1857" i="1"/>
  <c r="U1856" i="1"/>
  <c r="T1856" i="1"/>
  <c r="S1856" i="1"/>
  <c r="R1856" i="1"/>
  <c r="Q1856" i="1"/>
  <c r="U1855" i="1"/>
  <c r="T1855" i="1"/>
  <c r="S1855" i="1"/>
  <c r="R1855" i="1"/>
  <c r="Q1855" i="1"/>
  <c r="U1854" i="1"/>
  <c r="T1854" i="1"/>
  <c r="S1854" i="1"/>
  <c r="R1854" i="1"/>
  <c r="Q1854" i="1"/>
  <c r="U1853" i="1"/>
  <c r="T1853" i="1"/>
  <c r="S1853" i="1"/>
  <c r="R1853" i="1"/>
  <c r="Q1853" i="1"/>
  <c r="U1852" i="1"/>
  <c r="T1852" i="1"/>
  <c r="S1852" i="1"/>
  <c r="R1852" i="1"/>
  <c r="Q1852" i="1"/>
  <c r="U1851" i="1"/>
  <c r="T1851" i="1"/>
  <c r="S1851" i="1"/>
  <c r="R1851" i="1"/>
  <c r="Q1851" i="1"/>
  <c r="U1850" i="1"/>
  <c r="T1850" i="1"/>
  <c r="S1850" i="1"/>
  <c r="R1850" i="1"/>
  <c r="Q1850" i="1"/>
  <c r="U1849" i="1"/>
  <c r="T1849" i="1"/>
  <c r="S1849" i="1"/>
  <c r="R1849" i="1"/>
  <c r="Q1849" i="1"/>
  <c r="U1848" i="1"/>
  <c r="T1848" i="1"/>
  <c r="S1848" i="1"/>
  <c r="R1848" i="1"/>
  <c r="Q1848" i="1"/>
  <c r="U1847" i="1"/>
  <c r="T1847" i="1"/>
  <c r="S1847" i="1"/>
  <c r="R1847" i="1"/>
  <c r="Q1847" i="1"/>
  <c r="U1846" i="1"/>
  <c r="T1846" i="1"/>
  <c r="S1846" i="1"/>
  <c r="R1846" i="1"/>
  <c r="Q1846" i="1"/>
  <c r="U1845" i="1"/>
  <c r="T1845" i="1"/>
  <c r="S1845" i="1"/>
  <c r="R1845" i="1"/>
  <c r="Q1845" i="1"/>
  <c r="U1844" i="1"/>
  <c r="T1844" i="1"/>
  <c r="S1844" i="1"/>
  <c r="R1844" i="1"/>
  <c r="Q1844" i="1"/>
  <c r="U1843" i="1"/>
  <c r="T1843" i="1"/>
  <c r="S1843" i="1"/>
  <c r="R1843" i="1"/>
  <c r="Q1843" i="1"/>
  <c r="U1842" i="1"/>
  <c r="T1842" i="1"/>
  <c r="S1842" i="1"/>
  <c r="R1842" i="1"/>
  <c r="Q1842" i="1"/>
  <c r="U1841" i="1"/>
  <c r="T1841" i="1"/>
  <c r="S1841" i="1"/>
  <c r="R1841" i="1"/>
  <c r="Q1841" i="1"/>
  <c r="U1840" i="1"/>
  <c r="T1840" i="1"/>
  <c r="S1840" i="1"/>
  <c r="R1840" i="1"/>
  <c r="Q1840" i="1"/>
  <c r="U1839" i="1"/>
  <c r="T1839" i="1"/>
  <c r="S1839" i="1"/>
  <c r="R1839" i="1"/>
  <c r="Q1839" i="1"/>
  <c r="U1838" i="1"/>
  <c r="T1838" i="1"/>
  <c r="S1838" i="1"/>
  <c r="R1838" i="1"/>
  <c r="Q1838" i="1"/>
  <c r="U1837" i="1"/>
  <c r="T1837" i="1"/>
  <c r="S1837" i="1"/>
  <c r="R1837" i="1"/>
  <c r="Q1837" i="1"/>
  <c r="U1836" i="1"/>
  <c r="T1836" i="1"/>
  <c r="S1836" i="1"/>
  <c r="R1836" i="1"/>
  <c r="Q1836" i="1"/>
  <c r="U1835" i="1"/>
  <c r="T1835" i="1"/>
  <c r="S1835" i="1"/>
  <c r="R1835" i="1"/>
  <c r="Q1835" i="1"/>
  <c r="U1834" i="1"/>
  <c r="T1834" i="1"/>
  <c r="S1834" i="1"/>
  <c r="R1834" i="1"/>
  <c r="Q1834" i="1"/>
  <c r="U1833" i="1"/>
  <c r="T1833" i="1"/>
  <c r="S1833" i="1"/>
  <c r="R1833" i="1"/>
  <c r="Q1833" i="1"/>
  <c r="U1832" i="1"/>
  <c r="T1832" i="1"/>
  <c r="S1832" i="1"/>
  <c r="R1832" i="1"/>
  <c r="Q1832" i="1"/>
  <c r="U1831" i="1"/>
  <c r="T1831" i="1"/>
  <c r="S1831" i="1"/>
  <c r="R1831" i="1"/>
  <c r="Q1831" i="1"/>
  <c r="U1830" i="1"/>
  <c r="T1830" i="1"/>
  <c r="S1830" i="1"/>
  <c r="R1830" i="1"/>
  <c r="Q1830" i="1"/>
  <c r="U1829" i="1"/>
  <c r="T1829" i="1"/>
  <c r="S1829" i="1"/>
  <c r="R1829" i="1"/>
  <c r="Q1829" i="1"/>
  <c r="U1828" i="1"/>
  <c r="T1828" i="1"/>
  <c r="S1828" i="1"/>
  <c r="R1828" i="1"/>
  <c r="Q1828" i="1"/>
  <c r="U1827" i="1"/>
  <c r="T1827" i="1"/>
  <c r="S1827" i="1"/>
  <c r="R1827" i="1"/>
  <c r="Q1827" i="1"/>
  <c r="U1826" i="1"/>
  <c r="T1826" i="1"/>
  <c r="S1826" i="1"/>
  <c r="R1826" i="1"/>
  <c r="Q1826" i="1"/>
  <c r="U1825" i="1"/>
  <c r="T1825" i="1"/>
  <c r="S1825" i="1"/>
  <c r="R1825" i="1"/>
  <c r="Q1825" i="1"/>
  <c r="U1824" i="1"/>
  <c r="T1824" i="1"/>
  <c r="S1824" i="1"/>
  <c r="R1824" i="1"/>
  <c r="Q1824" i="1"/>
  <c r="U1823" i="1"/>
  <c r="T1823" i="1"/>
  <c r="S1823" i="1"/>
  <c r="R1823" i="1"/>
  <c r="Q1823" i="1"/>
  <c r="U1822" i="1"/>
  <c r="T1822" i="1"/>
  <c r="S1822" i="1"/>
  <c r="R1822" i="1"/>
  <c r="Q1822" i="1"/>
  <c r="U1821" i="1"/>
  <c r="T1821" i="1"/>
  <c r="S1821" i="1"/>
  <c r="R1821" i="1"/>
  <c r="Q1821" i="1"/>
  <c r="U1820" i="1"/>
  <c r="T1820" i="1"/>
  <c r="S1820" i="1"/>
  <c r="R1820" i="1"/>
  <c r="Q1820" i="1"/>
  <c r="U1819" i="1"/>
  <c r="T1819" i="1"/>
  <c r="S1819" i="1"/>
  <c r="R1819" i="1"/>
  <c r="Q1819" i="1"/>
  <c r="U1818" i="1"/>
  <c r="T1818" i="1"/>
  <c r="S1818" i="1"/>
  <c r="R1818" i="1"/>
  <c r="Q1818" i="1"/>
  <c r="U1817" i="1"/>
  <c r="T1817" i="1"/>
  <c r="S1817" i="1"/>
  <c r="R1817" i="1"/>
  <c r="Q1817" i="1"/>
  <c r="U1816" i="1"/>
  <c r="T1816" i="1"/>
  <c r="S1816" i="1"/>
  <c r="R1816" i="1"/>
  <c r="Q1816" i="1"/>
  <c r="U1815" i="1"/>
  <c r="T1815" i="1"/>
  <c r="S1815" i="1"/>
  <c r="R1815" i="1"/>
  <c r="Q1815" i="1"/>
  <c r="U1814" i="1"/>
  <c r="T1814" i="1"/>
  <c r="S1814" i="1"/>
  <c r="R1814" i="1"/>
  <c r="Q1814" i="1"/>
  <c r="U1813" i="1"/>
  <c r="T1813" i="1"/>
  <c r="S1813" i="1"/>
  <c r="R1813" i="1"/>
  <c r="Q1813" i="1"/>
  <c r="U1812" i="1"/>
  <c r="T1812" i="1"/>
  <c r="S1812" i="1"/>
  <c r="R1812" i="1"/>
  <c r="Q1812" i="1"/>
  <c r="U1811" i="1"/>
  <c r="T1811" i="1"/>
  <c r="S1811" i="1"/>
  <c r="R1811" i="1"/>
  <c r="Q1811" i="1"/>
  <c r="U1810" i="1"/>
  <c r="T1810" i="1"/>
  <c r="S1810" i="1"/>
  <c r="R1810" i="1"/>
  <c r="Q1810" i="1"/>
  <c r="U1809" i="1"/>
  <c r="T1809" i="1"/>
  <c r="S1809" i="1"/>
  <c r="R1809" i="1"/>
  <c r="Q1809" i="1"/>
  <c r="U1808" i="1"/>
  <c r="T1808" i="1"/>
  <c r="S1808" i="1"/>
  <c r="R1808" i="1"/>
  <c r="Q1808" i="1"/>
  <c r="U1807" i="1"/>
  <c r="T1807" i="1"/>
  <c r="S1807" i="1"/>
  <c r="R1807" i="1"/>
  <c r="Q1807" i="1"/>
  <c r="U1806" i="1"/>
  <c r="T1806" i="1"/>
  <c r="S1806" i="1"/>
  <c r="R1806" i="1"/>
  <c r="Q1806" i="1"/>
  <c r="U1805" i="1"/>
  <c r="T1805" i="1"/>
  <c r="S1805" i="1"/>
  <c r="R1805" i="1"/>
  <c r="Q1805" i="1"/>
  <c r="U1804" i="1"/>
  <c r="T1804" i="1"/>
  <c r="S1804" i="1"/>
  <c r="R1804" i="1"/>
  <c r="Q1804" i="1"/>
  <c r="U1803" i="1"/>
  <c r="T1803" i="1"/>
  <c r="S1803" i="1"/>
  <c r="R1803" i="1"/>
  <c r="Q1803" i="1"/>
  <c r="U1802" i="1"/>
  <c r="T1802" i="1"/>
  <c r="S1802" i="1"/>
  <c r="R1802" i="1"/>
  <c r="Q1802" i="1"/>
  <c r="U1801" i="1"/>
  <c r="T1801" i="1"/>
  <c r="S1801" i="1"/>
  <c r="R1801" i="1"/>
  <c r="Q1801" i="1"/>
  <c r="U1800" i="1"/>
  <c r="T1800" i="1"/>
  <c r="S1800" i="1"/>
  <c r="R1800" i="1"/>
  <c r="Q1800" i="1"/>
  <c r="U1799" i="1"/>
  <c r="T1799" i="1"/>
  <c r="S1799" i="1"/>
  <c r="R1799" i="1"/>
  <c r="Q1799" i="1"/>
  <c r="U1798" i="1"/>
  <c r="T1798" i="1"/>
  <c r="S1798" i="1"/>
  <c r="R1798" i="1"/>
  <c r="Q1798" i="1"/>
  <c r="U1797" i="1"/>
  <c r="T1797" i="1"/>
  <c r="S1797" i="1"/>
  <c r="R1797" i="1"/>
  <c r="Q1797" i="1"/>
  <c r="U1796" i="1"/>
  <c r="T1796" i="1"/>
  <c r="S1796" i="1"/>
  <c r="R1796" i="1"/>
  <c r="Q1796" i="1"/>
  <c r="U1795" i="1"/>
  <c r="T1795" i="1"/>
  <c r="S1795" i="1"/>
  <c r="R1795" i="1"/>
  <c r="Q1795" i="1"/>
  <c r="U1794" i="1"/>
  <c r="T1794" i="1"/>
  <c r="S1794" i="1"/>
  <c r="R1794" i="1"/>
  <c r="Q1794" i="1"/>
  <c r="U1793" i="1"/>
  <c r="T1793" i="1"/>
  <c r="S1793" i="1"/>
  <c r="R1793" i="1"/>
  <c r="Q1793" i="1"/>
  <c r="U1792" i="1"/>
  <c r="T1792" i="1"/>
  <c r="S1792" i="1"/>
  <c r="R1792" i="1"/>
  <c r="Q1792" i="1"/>
  <c r="U1791" i="1"/>
  <c r="T1791" i="1"/>
  <c r="S1791" i="1"/>
  <c r="R1791" i="1"/>
  <c r="Q1791" i="1"/>
  <c r="U1790" i="1"/>
  <c r="T1790" i="1"/>
  <c r="S1790" i="1"/>
  <c r="R1790" i="1"/>
  <c r="Q1790" i="1"/>
  <c r="U1789" i="1"/>
  <c r="T1789" i="1"/>
  <c r="S1789" i="1"/>
  <c r="R1789" i="1"/>
  <c r="Q1789" i="1"/>
  <c r="U1788" i="1"/>
  <c r="T1788" i="1"/>
  <c r="S1788" i="1"/>
  <c r="R1788" i="1"/>
  <c r="Q1788" i="1"/>
  <c r="U1787" i="1"/>
  <c r="T1787" i="1"/>
  <c r="S1787" i="1"/>
  <c r="R1787" i="1"/>
  <c r="Q1787" i="1"/>
  <c r="U1786" i="1"/>
  <c r="T1786" i="1"/>
  <c r="S1786" i="1"/>
  <c r="R1786" i="1"/>
  <c r="Q1786" i="1"/>
  <c r="P1785" i="1" l="1"/>
  <c r="U1785" i="1" s="1"/>
  <c r="T1785" i="1"/>
  <c r="S1785" i="1"/>
  <c r="R1785" i="1"/>
  <c r="Q1785" i="1"/>
  <c r="K1785" i="1"/>
  <c r="P1784" i="1"/>
  <c r="U1784" i="1" s="1"/>
  <c r="T1784" i="1"/>
  <c r="S1784" i="1"/>
  <c r="R1784" i="1"/>
  <c r="Q1784" i="1"/>
  <c r="K1784" i="1"/>
  <c r="P1783" i="1"/>
  <c r="U1783" i="1" s="1"/>
  <c r="T1783" i="1"/>
  <c r="S1783" i="1"/>
  <c r="R1783" i="1"/>
  <c r="Q1783" i="1"/>
  <c r="K1783" i="1"/>
  <c r="P1782" i="1"/>
  <c r="U1782" i="1" s="1"/>
  <c r="T1782" i="1"/>
  <c r="S1782" i="1"/>
  <c r="R1782" i="1"/>
  <c r="Q1782" i="1"/>
  <c r="K1782" i="1"/>
  <c r="P1781" i="1"/>
  <c r="U1781" i="1" s="1"/>
  <c r="T1781" i="1"/>
  <c r="S1781" i="1"/>
  <c r="R1781" i="1"/>
  <c r="Q1781" i="1"/>
  <c r="K1781" i="1"/>
  <c r="P1780" i="1"/>
  <c r="U1780" i="1" s="1"/>
  <c r="T1780" i="1"/>
  <c r="S1780" i="1"/>
  <c r="R1780" i="1"/>
  <c r="Q1780" i="1"/>
  <c r="K1780" i="1"/>
  <c r="P1779" i="1"/>
  <c r="U1779" i="1" s="1"/>
  <c r="T1779" i="1"/>
  <c r="S1779" i="1"/>
  <c r="R1779" i="1"/>
  <c r="Q1779" i="1"/>
  <c r="K1779" i="1"/>
  <c r="P1778" i="1"/>
  <c r="U1778" i="1" s="1"/>
  <c r="T1778" i="1"/>
  <c r="S1778" i="1"/>
  <c r="R1778" i="1"/>
  <c r="Q1778" i="1"/>
  <c r="K1778" i="1"/>
  <c r="P1777" i="1"/>
  <c r="U1777" i="1" s="1"/>
  <c r="T1777" i="1"/>
  <c r="S1777" i="1"/>
  <c r="R1777" i="1"/>
  <c r="Q1777" i="1"/>
  <c r="K1777" i="1"/>
  <c r="P1776" i="1"/>
  <c r="U1776" i="1" s="1"/>
  <c r="T1776" i="1"/>
  <c r="S1776" i="1"/>
  <c r="R1776" i="1"/>
  <c r="Q1776" i="1"/>
  <c r="K1776" i="1"/>
  <c r="P1775" i="1"/>
  <c r="U1775" i="1" s="1"/>
  <c r="T1775" i="1"/>
  <c r="S1775" i="1"/>
  <c r="R1775" i="1"/>
  <c r="Q1775" i="1"/>
  <c r="K1775" i="1"/>
  <c r="P1774" i="1"/>
  <c r="U1774" i="1" s="1"/>
  <c r="T1774" i="1"/>
  <c r="S1774" i="1"/>
  <c r="R1774" i="1"/>
  <c r="Q1774" i="1"/>
  <c r="K1774" i="1"/>
  <c r="P1773" i="1"/>
  <c r="U1773" i="1" s="1"/>
  <c r="T1773" i="1"/>
  <c r="S1773" i="1"/>
  <c r="R1773" i="1"/>
  <c r="Q1773" i="1"/>
  <c r="K1773" i="1"/>
  <c r="P1772" i="1"/>
  <c r="U1772" i="1" s="1"/>
  <c r="T1772" i="1"/>
  <c r="S1772" i="1"/>
  <c r="R1772" i="1"/>
  <c r="Q1772" i="1"/>
  <c r="K1772" i="1"/>
  <c r="P1771" i="1"/>
  <c r="U1771" i="1" s="1"/>
  <c r="T1771" i="1"/>
  <c r="S1771" i="1"/>
  <c r="R1771" i="1"/>
  <c r="Q1771" i="1"/>
  <c r="K1771" i="1"/>
  <c r="P1770" i="1"/>
  <c r="U1770" i="1" s="1"/>
  <c r="T1770" i="1"/>
  <c r="S1770" i="1"/>
  <c r="R1770" i="1"/>
  <c r="Q1770" i="1"/>
  <c r="K1770" i="1"/>
  <c r="P1769" i="1"/>
  <c r="U1769" i="1" s="1"/>
  <c r="T1769" i="1"/>
  <c r="S1769" i="1"/>
  <c r="R1769" i="1"/>
  <c r="Q1769" i="1"/>
  <c r="K1769" i="1"/>
  <c r="P1768" i="1"/>
  <c r="U1768" i="1" s="1"/>
  <c r="T1768" i="1"/>
  <c r="S1768" i="1"/>
  <c r="R1768" i="1"/>
  <c r="Q1768" i="1"/>
  <c r="K1768" i="1"/>
  <c r="P1767" i="1"/>
  <c r="U1767" i="1" s="1"/>
  <c r="T1767" i="1"/>
  <c r="S1767" i="1"/>
  <c r="R1767" i="1"/>
  <c r="Q1767" i="1"/>
  <c r="K1767" i="1"/>
  <c r="P1766" i="1"/>
  <c r="U1766" i="1" s="1"/>
  <c r="T1766" i="1"/>
  <c r="S1766" i="1"/>
  <c r="R1766" i="1"/>
  <c r="Q1766" i="1"/>
  <c r="K1766" i="1"/>
  <c r="P1765" i="1"/>
  <c r="U1765" i="1" s="1"/>
  <c r="T1765" i="1"/>
  <c r="S1765" i="1"/>
  <c r="R1765" i="1"/>
  <c r="Q1765" i="1"/>
  <c r="K1765" i="1"/>
  <c r="P1764" i="1"/>
  <c r="U1764" i="1" s="1"/>
  <c r="T1764" i="1"/>
  <c r="S1764" i="1"/>
  <c r="R1764" i="1"/>
  <c r="Q1764" i="1"/>
  <c r="K1764" i="1"/>
  <c r="J1" i="1" l="1"/>
  <c r="P1763" i="1" l="1"/>
  <c r="U1763" i="1" s="1"/>
  <c r="T1763" i="1"/>
  <c r="S1763" i="1"/>
  <c r="R1763" i="1"/>
  <c r="Q1763" i="1"/>
  <c r="K1763" i="1"/>
  <c r="P1762" i="1"/>
  <c r="U1762" i="1" s="1"/>
  <c r="T1762" i="1"/>
  <c r="S1762" i="1"/>
  <c r="R1762" i="1"/>
  <c r="Q1762" i="1"/>
  <c r="K1762" i="1"/>
  <c r="P1761" i="1"/>
  <c r="U1761" i="1" s="1"/>
  <c r="T1761" i="1"/>
  <c r="S1761" i="1"/>
  <c r="R1761" i="1"/>
  <c r="Q1761" i="1"/>
  <c r="K1761" i="1"/>
  <c r="P1760" i="1"/>
  <c r="U1760" i="1" s="1"/>
  <c r="T1760" i="1"/>
  <c r="S1760" i="1"/>
  <c r="R1760" i="1"/>
  <c r="Q1760" i="1"/>
  <c r="K1760" i="1"/>
  <c r="P1759" i="1"/>
  <c r="U1759" i="1" s="1"/>
  <c r="T1759" i="1"/>
  <c r="S1759" i="1"/>
  <c r="R1759" i="1"/>
  <c r="Q1759" i="1"/>
  <c r="K1759" i="1"/>
  <c r="P1758" i="1"/>
  <c r="U1758" i="1" s="1"/>
  <c r="T1758" i="1"/>
  <c r="S1758" i="1"/>
  <c r="R1758" i="1"/>
  <c r="Q1758" i="1"/>
  <c r="K1758" i="1"/>
  <c r="P1757" i="1"/>
  <c r="U1757" i="1" s="1"/>
  <c r="T1757" i="1"/>
  <c r="S1757" i="1"/>
  <c r="R1757" i="1"/>
  <c r="Q1757" i="1"/>
  <c r="K1757" i="1"/>
  <c r="P1756" i="1"/>
  <c r="U1756" i="1" s="1"/>
  <c r="T1756" i="1"/>
  <c r="S1756" i="1"/>
  <c r="R1756" i="1"/>
  <c r="Q1756" i="1"/>
  <c r="K1756" i="1"/>
  <c r="P1755" i="1"/>
  <c r="U1755" i="1" s="1"/>
  <c r="T1755" i="1"/>
  <c r="S1755" i="1"/>
  <c r="R1755" i="1"/>
  <c r="Q1755" i="1"/>
  <c r="K1755" i="1"/>
  <c r="P1754" i="1"/>
  <c r="U1754" i="1" s="1"/>
  <c r="T1754" i="1"/>
  <c r="S1754" i="1"/>
  <c r="R1754" i="1"/>
  <c r="Q1754" i="1"/>
  <c r="K1754" i="1"/>
  <c r="P1753" i="1"/>
  <c r="U1753" i="1" s="1"/>
  <c r="T1753" i="1"/>
  <c r="S1753" i="1"/>
  <c r="R1753" i="1"/>
  <c r="Q1753" i="1"/>
  <c r="K1753" i="1"/>
  <c r="P1752" i="1"/>
  <c r="U1752" i="1" s="1"/>
  <c r="T1752" i="1"/>
  <c r="S1752" i="1"/>
  <c r="R1752" i="1"/>
  <c r="Q1752" i="1"/>
  <c r="K1752" i="1"/>
  <c r="P1751" i="1"/>
  <c r="U1751" i="1" s="1"/>
  <c r="T1751" i="1"/>
  <c r="S1751" i="1"/>
  <c r="R1751" i="1"/>
  <c r="Q1751" i="1"/>
  <c r="K1751" i="1"/>
  <c r="P1750" i="1"/>
  <c r="U1750" i="1" s="1"/>
  <c r="T1750" i="1"/>
  <c r="S1750" i="1"/>
  <c r="R1750" i="1"/>
  <c r="Q1750" i="1"/>
  <c r="K1750" i="1"/>
  <c r="P1749" i="1"/>
  <c r="U1749" i="1" s="1"/>
  <c r="T1749" i="1"/>
  <c r="S1749" i="1"/>
  <c r="R1749" i="1"/>
  <c r="Q1749" i="1"/>
  <c r="K1749" i="1"/>
  <c r="P1748" i="1"/>
  <c r="U1748" i="1" s="1"/>
  <c r="T1748" i="1"/>
  <c r="S1748" i="1"/>
  <c r="R1748" i="1"/>
  <c r="Q1748" i="1"/>
  <c r="K1748" i="1"/>
  <c r="P1747" i="1"/>
  <c r="U1747" i="1" s="1"/>
  <c r="T1747" i="1"/>
  <c r="S1747" i="1"/>
  <c r="R1747" i="1"/>
  <c r="Q1747" i="1"/>
  <c r="K1747" i="1"/>
  <c r="P1746" i="1"/>
  <c r="U1746" i="1" s="1"/>
  <c r="T1746" i="1"/>
  <c r="S1746" i="1"/>
  <c r="R1746" i="1"/>
  <c r="Q1746" i="1"/>
  <c r="K1746" i="1"/>
  <c r="P1745" i="1"/>
  <c r="U1745" i="1" s="1"/>
  <c r="T1745" i="1"/>
  <c r="S1745" i="1"/>
  <c r="R1745" i="1"/>
  <c r="Q1745" i="1"/>
  <c r="K1745" i="1"/>
  <c r="P1744" i="1"/>
  <c r="U1744" i="1" s="1"/>
  <c r="T1744" i="1"/>
  <c r="S1744" i="1"/>
  <c r="R1744" i="1"/>
  <c r="Q1744" i="1"/>
  <c r="K1744" i="1"/>
  <c r="P1743" i="1"/>
  <c r="U1743" i="1" s="1"/>
  <c r="T1743" i="1"/>
  <c r="S1743" i="1"/>
  <c r="R1743" i="1"/>
  <c r="Q1743" i="1"/>
  <c r="K1743" i="1"/>
  <c r="P1742" i="1"/>
  <c r="U1742" i="1" s="1"/>
  <c r="T1742" i="1"/>
  <c r="S1742" i="1"/>
  <c r="R1742" i="1"/>
  <c r="Q1742" i="1"/>
  <c r="K1742" i="1"/>
  <c r="P1741" i="1"/>
  <c r="U1741" i="1" s="1"/>
  <c r="T1741" i="1"/>
  <c r="S1741" i="1"/>
  <c r="R1741" i="1"/>
  <c r="Q1741" i="1"/>
  <c r="K1741" i="1"/>
  <c r="P1740" i="1"/>
  <c r="U1740" i="1" s="1"/>
  <c r="T1740" i="1"/>
  <c r="S1740" i="1"/>
  <c r="R1740" i="1"/>
  <c r="Q1740" i="1"/>
  <c r="K1740" i="1"/>
  <c r="P1717" i="1" l="1"/>
  <c r="U1717" i="1" s="1"/>
  <c r="Q1717" i="1"/>
  <c r="R1717" i="1"/>
  <c r="S1717" i="1"/>
  <c r="T1717" i="1"/>
  <c r="P1718" i="1"/>
  <c r="U1718" i="1" s="1"/>
  <c r="Q1718" i="1"/>
  <c r="R1718" i="1"/>
  <c r="S1718" i="1"/>
  <c r="T1718" i="1"/>
  <c r="P1719" i="1"/>
  <c r="U1719" i="1" s="1"/>
  <c r="Q1719" i="1"/>
  <c r="R1719" i="1"/>
  <c r="S1719" i="1"/>
  <c r="T1719" i="1"/>
  <c r="P1720" i="1"/>
  <c r="U1720" i="1" s="1"/>
  <c r="Q1720" i="1"/>
  <c r="R1720" i="1"/>
  <c r="S1720" i="1"/>
  <c r="T1720" i="1"/>
  <c r="P1721" i="1"/>
  <c r="U1721" i="1" s="1"/>
  <c r="Q1721" i="1"/>
  <c r="R1721" i="1"/>
  <c r="S1721" i="1"/>
  <c r="T1721" i="1"/>
  <c r="P1722" i="1"/>
  <c r="U1722" i="1" s="1"/>
  <c r="Q1722" i="1"/>
  <c r="R1722" i="1"/>
  <c r="S1722" i="1"/>
  <c r="T1722" i="1"/>
  <c r="P1723" i="1"/>
  <c r="U1723" i="1" s="1"/>
  <c r="Q1723" i="1"/>
  <c r="R1723" i="1"/>
  <c r="S1723" i="1"/>
  <c r="T1723" i="1"/>
  <c r="P1724" i="1"/>
  <c r="U1724" i="1" s="1"/>
  <c r="Q1724" i="1"/>
  <c r="R1724" i="1"/>
  <c r="S1724" i="1"/>
  <c r="T1724" i="1"/>
  <c r="P1725" i="1"/>
  <c r="U1725" i="1" s="1"/>
  <c r="Q1725" i="1"/>
  <c r="R1725" i="1"/>
  <c r="S1725" i="1"/>
  <c r="T1725" i="1"/>
  <c r="P1726" i="1"/>
  <c r="U1726" i="1" s="1"/>
  <c r="Q1726" i="1"/>
  <c r="R1726" i="1"/>
  <c r="S1726" i="1"/>
  <c r="T1726" i="1"/>
  <c r="P1727" i="1"/>
  <c r="U1727" i="1" s="1"/>
  <c r="Q1727" i="1"/>
  <c r="R1727" i="1"/>
  <c r="S1727" i="1"/>
  <c r="T1727" i="1"/>
  <c r="P1728" i="1"/>
  <c r="U1728" i="1" s="1"/>
  <c r="Q1728" i="1"/>
  <c r="R1728" i="1"/>
  <c r="S1728" i="1"/>
  <c r="T1728" i="1"/>
  <c r="P1729" i="1"/>
  <c r="U1729" i="1" s="1"/>
  <c r="Q1729" i="1"/>
  <c r="R1729" i="1"/>
  <c r="S1729" i="1"/>
  <c r="T1729" i="1"/>
  <c r="P1730" i="1"/>
  <c r="U1730" i="1" s="1"/>
  <c r="Q1730" i="1"/>
  <c r="R1730" i="1"/>
  <c r="S1730" i="1"/>
  <c r="T1730" i="1"/>
  <c r="P1731" i="1"/>
  <c r="U1731" i="1" s="1"/>
  <c r="Q1731" i="1"/>
  <c r="R1731" i="1"/>
  <c r="S1731" i="1"/>
  <c r="T1731" i="1"/>
  <c r="P1732" i="1"/>
  <c r="U1732" i="1" s="1"/>
  <c r="Q1732" i="1"/>
  <c r="R1732" i="1"/>
  <c r="S1732" i="1"/>
  <c r="T1732" i="1"/>
  <c r="P1733" i="1"/>
  <c r="U1733" i="1" s="1"/>
  <c r="Q1733" i="1"/>
  <c r="R1733" i="1"/>
  <c r="S1733" i="1"/>
  <c r="T1733" i="1"/>
  <c r="P1734" i="1"/>
  <c r="U1734" i="1" s="1"/>
  <c r="Q1734" i="1"/>
  <c r="R1734" i="1"/>
  <c r="S1734" i="1"/>
  <c r="T1734" i="1"/>
  <c r="P1735" i="1"/>
  <c r="U1735" i="1" s="1"/>
  <c r="Q1735" i="1"/>
  <c r="R1735" i="1"/>
  <c r="S1735" i="1"/>
  <c r="T1735" i="1"/>
  <c r="P1736" i="1"/>
  <c r="U1736" i="1" s="1"/>
  <c r="Q1736" i="1"/>
  <c r="R1736" i="1"/>
  <c r="S1736" i="1"/>
  <c r="T1736" i="1"/>
  <c r="P1737" i="1"/>
  <c r="U1737" i="1" s="1"/>
  <c r="Q1737" i="1"/>
  <c r="R1737" i="1"/>
  <c r="S1737" i="1"/>
  <c r="T1737" i="1"/>
  <c r="P1738" i="1"/>
  <c r="U1738" i="1" s="1"/>
  <c r="Q1738" i="1"/>
  <c r="R1738" i="1"/>
  <c r="S1738" i="1"/>
  <c r="T1738" i="1"/>
  <c r="P1739" i="1"/>
  <c r="U1739" i="1" s="1"/>
  <c r="Q1739" i="1"/>
  <c r="R1739" i="1"/>
  <c r="S1739" i="1"/>
  <c r="T1739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P1716" i="1" l="1"/>
  <c r="U1716" i="1" s="1"/>
  <c r="T1716" i="1"/>
  <c r="S1716" i="1"/>
  <c r="R1716" i="1"/>
  <c r="Q1716" i="1"/>
  <c r="K1716" i="1"/>
  <c r="P1715" i="1"/>
  <c r="U1715" i="1" s="1"/>
  <c r="T1715" i="1"/>
  <c r="S1715" i="1"/>
  <c r="R1715" i="1"/>
  <c r="Q1715" i="1"/>
  <c r="K1715" i="1"/>
  <c r="P1714" i="1"/>
  <c r="U1714" i="1" s="1"/>
  <c r="T1714" i="1"/>
  <c r="S1714" i="1"/>
  <c r="R1714" i="1"/>
  <c r="Q1714" i="1"/>
  <c r="K1714" i="1"/>
  <c r="P1713" i="1"/>
  <c r="U1713" i="1" s="1"/>
  <c r="T1713" i="1"/>
  <c r="S1713" i="1"/>
  <c r="R1713" i="1"/>
  <c r="Q1713" i="1"/>
  <c r="K1713" i="1"/>
  <c r="P1712" i="1"/>
  <c r="U1712" i="1" s="1"/>
  <c r="T1712" i="1"/>
  <c r="S1712" i="1"/>
  <c r="R1712" i="1"/>
  <c r="Q1712" i="1"/>
  <c r="K1712" i="1"/>
  <c r="P1711" i="1"/>
  <c r="U1711" i="1" s="1"/>
  <c r="T1711" i="1"/>
  <c r="S1711" i="1"/>
  <c r="R1711" i="1"/>
  <c r="Q1711" i="1"/>
  <c r="K1711" i="1"/>
  <c r="P1710" i="1"/>
  <c r="U1710" i="1" s="1"/>
  <c r="T1710" i="1"/>
  <c r="S1710" i="1"/>
  <c r="R1710" i="1"/>
  <c r="Q1710" i="1"/>
  <c r="K1710" i="1"/>
  <c r="P1709" i="1"/>
  <c r="U1709" i="1" s="1"/>
  <c r="T1709" i="1"/>
  <c r="S1709" i="1"/>
  <c r="R1709" i="1"/>
  <c r="Q1709" i="1"/>
  <c r="K1709" i="1"/>
  <c r="P1708" i="1"/>
  <c r="U1708" i="1" s="1"/>
  <c r="T1708" i="1"/>
  <c r="S1708" i="1"/>
  <c r="R1708" i="1"/>
  <c r="Q1708" i="1"/>
  <c r="K1708" i="1"/>
  <c r="P1707" i="1"/>
  <c r="U1707" i="1" s="1"/>
  <c r="T1707" i="1"/>
  <c r="S1707" i="1"/>
  <c r="R1707" i="1"/>
  <c r="Q1707" i="1"/>
  <c r="K1707" i="1"/>
  <c r="P1706" i="1"/>
  <c r="U1706" i="1" s="1"/>
  <c r="T1706" i="1"/>
  <c r="S1706" i="1"/>
  <c r="R1706" i="1"/>
  <c r="Q1706" i="1"/>
  <c r="K1706" i="1"/>
  <c r="P1705" i="1"/>
  <c r="U1705" i="1" s="1"/>
  <c r="T1705" i="1"/>
  <c r="S1705" i="1"/>
  <c r="R1705" i="1"/>
  <c r="Q1705" i="1"/>
  <c r="K1705" i="1"/>
  <c r="P1704" i="1"/>
  <c r="U1704" i="1" s="1"/>
  <c r="T1704" i="1"/>
  <c r="S1704" i="1"/>
  <c r="R1704" i="1"/>
  <c r="Q1704" i="1"/>
  <c r="K1704" i="1"/>
  <c r="P1703" i="1"/>
  <c r="U1703" i="1" s="1"/>
  <c r="T1703" i="1"/>
  <c r="S1703" i="1"/>
  <c r="R1703" i="1"/>
  <c r="Q1703" i="1"/>
  <c r="K1703" i="1"/>
  <c r="P1702" i="1"/>
  <c r="U1702" i="1" s="1"/>
  <c r="T1702" i="1"/>
  <c r="S1702" i="1"/>
  <c r="R1702" i="1"/>
  <c r="Q1702" i="1"/>
  <c r="K1702" i="1"/>
  <c r="P1701" i="1"/>
  <c r="U1701" i="1" s="1"/>
  <c r="T1701" i="1"/>
  <c r="S1701" i="1"/>
  <c r="R1701" i="1"/>
  <c r="Q1701" i="1"/>
  <c r="K1701" i="1"/>
  <c r="P1700" i="1"/>
  <c r="U1700" i="1" s="1"/>
  <c r="T1700" i="1"/>
  <c r="S1700" i="1"/>
  <c r="R1700" i="1"/>
  <c r="Q1700" i="1"/>
  <c r="K1700" i="1"/>
  <c r="P1699" i="1"/>
  <c r="U1699" i="1" s="1"/>
  <c r="T1699" i="1"/>
  <c r="S1699" i="1"/>
  <c r="R1699" i="1"/>
  <c r="Q1699" i="1"/>
  <c r="K1699" i="1"/>
  <c r="P1698" i="1"/>
  <c r="U1698" i="1" s="1"/>
  <c r="T1698" i="1"/>
  <c r="S1698" i="1"/>
  <c r="R1698" i="1"/>
  <c r="Q1698" i="1"/>
  <c r="K1698" i="1"/>
  <c r="P1697" i="1"/>
  <c r="U1697" i="1" s="1"/>
  <c r="T1697" i="1"/>
  <c r="S1697" i="1"/>
  <c r="R1697" i="1"/>
  <c r="Q1697" i="1"/>
  <c r="K1697" i="1"/>
  <c r="P1696" i="1"/>
  <c r="U1696" i="1" s="1"/>
  <c r="T1696" i="1"/>
  <c r="S1696" i="1"/>
  <c r="R1696" i="1"/>
  <c r="Q1696" i="1"/>
  <c r="K1696" i="1"/>
  <c r="P1695" i="1"/>
  <c r="U1695" i="1" s="1"/>
  <c r="T1695" i="1"/>
  <c r="S1695" i="1"/>
  <c r="R1695" i="1"/>
  <c r="Q1695" i="1"/>
  <c r="K1695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P1694" i="1" l="1"/>
  <c r="U1694" i="1" s="1"/>
  <c r="S1694" i="1"/>
  <c r="R1694" i="1"/>
  <c r="Q1694" i="1"/>
  <c r="K1694" i="1"/>
  <c r="P1693" i="1"/>
  <c r="U1693" i="1" s="1"/>
  <c r="S1693" i="1"/>
  <c r="R1693" i="1"/>
  <c r="Q1693" i="1"/>
  <c r="K1693" i="1"/>
  <c r="P1692" i="1"/>
  <c r="U1692" i="1" s="1"/>
  <c r="S1692" i="1"/>
  <c r="R1692" i="1"/>
  <c r="Q1692" i="1"/>
  <c r="K1692" i="1"/>
  <c r="P1691" i="1"/>
  <c r="U1691" i="1" s="1"/>
  <c r="S1691" i="1"/>
  <c r="R1691" i="1"/>
  <c r="Q1691" i="1"/>
  <c r="K1691" i="1"/>
  <c r="S1690" i="1"/>
  <c r="R1690" i="1"/>
  <c r="Q1690" i="1"/>
  <c r="P1690" i="1"/>
  <c r="U1690" i="1" s="1"/>
  <c r="K1690" i="1"/>
  <c r="S1689" i="1"/>
  <c r="R1689" i="1"/>
  <c r="Q1689" i="1"/>
  <c r="P1689" i="1"/>
  <c r="U1689" i="1" s="1"/>
  <c r="K1689" i="1"/>
  <c r="S1688" i="1"/>
  <c r="R1688" i="1"/>
  <c r="Q1688" i="1"/>
  <c r="P1688" i="1"/>
  <c r="U1688" i="1" s="1"/>
  <c r="K1688" i="1"/>
  <c r="S1687" i="1"/>
  <c r="R1687" i="1"/>
  <c r="Q1687" i="1"/>
  <c r="P1687" i="1"/>
  <c r="U1687" i="1" s="1"/>
  <c r="K1687" i="1"/>
  <c r="S1686" i="1"/>
  <c r="R1686" i="1"/>
  <c r="Q1686" i="1"/>
  <c r="P1686" i="1"/>
  <c r="U1686" i="1" s="1"/>
  <c r="K1686" i="1"/>
  <c r="S1685" i="1"/>
  <c r="R1685" i="1"/>
  <c r="Q1685" i="1"/>
  <c r="P1685" i="1"/>
  <c r="U1685" i="1" s="1"/>
  <c r="K1685" i="1"/>
  <c r="S1684" i="1"/>
  <c r="R1684" i="1"/>
  <c r="Q1684" i="1"/>
  <c r="P1684" i="1"/>
  <c r="U1684" i="1" s="1"/>
  <c r="K1684" i="1"/>
  <c r="S1683" i="1"/>
  <c r="R1683" i="1"/>
  <c r="Q1683" i="1"/>
  <c r="P1683" i="1"/>
  <c r="U1683" i="1" s="1"/>
  <c r="K1683" i="1"/>
  <c r="S1682" i="1"/>
  <c r="R1682" i="1"/>
  <c r="Q1682" i="1"/>
  <c r="P1682" i="1"/>
  <c r="U1682" i="1" s="1"/>
  <c r="K1682" i="1"/>
  <c r="S1681" i="1"/>
  <c r="R1681" i="1"/>
  <c r="Q1681" i="1"/>
  <c r="P1681" i="1"/>
  <c r="U1681" i="1" s="1"/>
  <c r="K1681" i="1"/>
  <c r="S1680" i="1"/>
  <c r="R1680" i="1"/>
  <c r="Q1680" i="1"/>
  <c r="P1680" i="1"/>
  <c r="U1680" i="1" s="1"/>
  <c r="K1680" i="1"/>
  <c r="S1679" i="1"/>
  <c r="R1679" i="1"/>
  <c r="Q1679" i="1"/>
  <c r="P1679" i="1"/>
  <c r="U1679" i="1" s="1"/>
  <c r="K1679" i="1"/>
  <c r="P1678" i="1" l="1"/>
  <c r="U1678" i="1" s="1"/>
  <c r="S1678" i="1"/>
  <c r="R1678" i="1"/>
  <c r="Q1678" i="1"/>
  <c r="K1678" i="1"/>
  <c r="P1677" i="1" l="1"/>
  <c r="U1677" i="1" s="1"/>
  <c r="S1677" i="1"/>
  <c r="R1677" i="1"/>
  <c r="Q1677" i="1"/>
  <c r="K1677" i="1"/>
  <c r="P1676" i="1"/>
  <c r="U1676" i="1" s="1"/>
  <c r="S1676" i="1"/>
  <c r="R1676" i="1"/>
  <c r="Q1676" i="1"/>
  <c r="K1676" i="1"/>
  <c r="P1675" i="1"/>
  <c r="U1675" i="1" s="1"/>
  <c r="S1675" i="1"/>
  <c r="R1675" i="1"/>
  <c r="Q1675" i="1"/>
  <c r="K1675" i="1"/>
  <c r="P1674" i="1"/>
  <c r="U1674" i="1" s="1"/>
  <c r="S1674" i="1"/>
  <c r="R1674" i="1"/>
  <c r="Q1674" i="1"/>
  <c r="K1674" i="1"/>
  <c r="P1673" i="1"/>
  <c r="U1673" i="1" s="1"/>
  <c r="S1673" i="1"/>
  <c r="R1673" i="1"/>
  <c r="Q1673" i="1"/>
  <c r="K1673" i="1"/>
  <c r="P1672" i="1"/>
  <c r="U1672" i="1" s="1"/>
  <c r="S1672" i="1"/>
  <c r="R1672" i="1"/>
  <c r="Q1672" i="1"/>
  <c r="K1672" i="1"/>
  <c r="P1671" i="1"/>
  <c r="U1671" i="1" s="1"/>
  <c r="S1671" i="1"/>
  <c r="R1671" i="1"/>
  <c r="Q1671" i="1"/>
  <c r="K1671" i="1"/>
  <c r="P1670" i="1"/>
  <c r="U1670" i="1" s="1"/>
  <c r="S1670" i="1"/>
  <c r="R1670" i="1"/>
  <c r="Q1670" i="1"/>
  <c r="K1670" i="1"/>
  <c r="P1669" i="1"/>
  <c r="U1669" i="1" s="1"/>
  <c r="S1669" i="1"/>
  <c r="R1669" i="1"/>
  <c r="Q1669" i="1"/>
  <c r="K1669" i="1"/>
  <c r="P1668" i="1"/>
  <c r="U1668" i="1" s="1"/>
  <c r="S1668" i="1"/>
  <c r="R1668" i="1"/>
  <c r="Q1668" i="1"/>
  <c r="K1668" i="1"/>
  <c r="P1667" i="1"/>
  <c r="U1667" i="1" s="1"/>
  <c r="S1667" i="1"/>
  <c r="R1667" i="1"/>
  <c r="Q1667" i="1"/>
  <c r="K1667" i="1"/>
  <c r="P1666" i="1"/>
  <c r="U1666" i="1" s="1"/>
  <c r="S1666" i="1"/>
  <c r="R1666" i="1"/>
  <c r="Q1666" i="1"/>
  <c r="K1666" i="1"/>
  <c r="K1665" i="1"/>
  <c r="P1665" i="1"/>
  <c r="U1665" i="1" s="1"/>
  <c r="S1665" i="1"/>
  <c r="R1665" i="1"/>
  <c r="Q1665" i="1"/>
  <c r="P1664" i="1"/>
  <c r="U1664" i="1" s="1"/>
  <c r="T1664" i="1"/>
  <c r="S1664" i="1"/>
  <c r="R1664" i="1"/>
  <c r="Q1664" i="1"/>
  <c r="K1664" i="1"/>
  <c r="P1663" i="1"/>
  <c r="U1663" i="1" s="1"/>
  <c r="T1663" i="1"/>
  <c r="S1663" i="1"/>
  <c r="R1663" i="1"/>
  <c r="Q1663" i="1"/>
  <c r="K1663" i="1"/>
  <c r="P1662" i="1"/>
  <c r="U1662" i="1" s="1"/>
  <c r="T1662" i="1"/>
  <c r="S1662" i="1"/>
  <c r="R1662" i="1"/>
  <c r="Q1662" i="1"/>
  <c r="K1662" i="1"/>
  <c r="P1661" i="1"/>
  <c r="U1661" i="1" s="1"/>
  <c r="T1661" i="1"/>
  <c r="S1661" i="1"/>
  <c r="R1661" i="1"/>
  <c r="Q1661" i="1"/>
  <c r="K1661" i="1"/>
  <c r="P1660" i="1"/>
  <c r="U1660" i="1" s="1"/>
  <c r="T1660" i="1"/>
  <c r="S1660" i="1"/>
  <c r="R1660" i="1"/>
  <c r="Q1660" i="1"/>
  <c r="K1660" i="1"/>
  <c r="P1659" i="1"/>
  <c r="U1659" i="1" s="1"/>
  <c r="T1659" i="1"/>
  <c r="S1659" i="1"/>
  <c r="R1659" i="1"/>
  <c r="Q1659" i="1"/>
  <c r="K1659" i="1"/>
  <c r="P1658" i="1"/>
  <c r="U1658" i="1" s="1"/>
  <c r="T1658" i="1"/>
  <c r="S1658" i="1"/>
  <c r="R1658" i="1"/>
  <c r="Q1658" i="1"/>
  <c r="K1658" i="1"/>
  <c r="P1657" i="1"/>
  <c r="U1657" i="1" s="1"/>
  <c r="T1657" i="1"/>
  <c r="S1657" i="1"/>
  <c r="R1657" i="1"/>
  <c r="Q1657" i="1"/>
  <c r="K1657" i="1"/>
  <c r="P1656" i="1"/>
  <c r="U1656" i="1" s="1"/>
  <c r="T1656" i="1"/>
  <c r="S1656" i="1"/>
  <c r="R1656" i="1"/>
  <c r="Q1656" i="1"/>
  <c r="K1656" i="1"/>
  <c r="P1655" i="1"/>
  <c r="U1655" i="1" s="1"/>
  <c r="T1655" i="1"/>
  <c r="S1655" i="1"/>
  <c r="R1655" i="1"/>
  <c r="Q1655" i="1"/>
  <c r="K1655" i="1"/>
  <c r="P1654" i="1"/>
  <c r="U1654" i="1" s="1"/>
  <c r="T1654" i="1"/>
  <c r="S1654" i="1"/>
  <c r="R1654" i="1"/>
  <c r="Q1654" i="1"/>
  <c r="K1654" i="1"/>
  <c r="P1653" i="1"/>
  <c r="U1653" i="1" s="1"/>
  <c r="T1653" i="1"/>
  <c r="S1653" i="1"/>
  <c r="R1653" i="1"/>
  <c r="Q1653" i="1"/>
  <c r="K1653" i="1"/>
  <c r="P1652" i="1"/>
  <c r="U1652" i="1" s="1"/>
  <c r="T1652" i="1"/>
  <c r="S1652" i="1"/>
  <c r="R1652" i="1"/>
  <c r="Q1652" i="1"/>
  <c r="K1652" i="1"/>
  <c r="P1651" i="1"/>
  <c r="U1651" i="1" s="1"/>
  <c r="T1651" i="1"/>
  <c r="S1651" i="1"/>
  <c r="R1651" i="1"/>
  <c r="Q1651" i="1"/>
  <c r="K1651" i="1"/>
  <c r="P1650" i="1"/>
  <c r="U1650" i="1" s="1"/>
  <c r="T1650" i="1"/>
  <c r="S1650" i="1"/>
  <c r="R1650" i="1"/>
  <c r="Q1650" i="1"/>
  <c r="K1650" i="1"/>
  <c r="P1649" i="1"/>
  <c r="U1649" i="1" s="1"/>
  <c r="T1649" i="1"/>
  <c r="S1649" i="1"/>
  <c r="R1649" i="1"/>
  <c r="Q1649" i="1"/>
  <c r="K1649" i="1"/>
  <c r="P1648" i="1"/>
  <c r="U1648" i="1" s="1"/>
  <c r="T1648" i="1"/>
  <c r="S1648" i="1"/>
  <c r="R1648" i="1"/>
  <c r="Q1648" i="1"/>
  <c r="K1648" i="1"/>
  <c r="P1647" i="1"/>
  <c r="U1647" i="1" s="1"/>
  <c r="T1647" i="1"/>
  <c r="S1647" i="1"/>
  <c r="R1647" i="1"/>
  <c r="Q1647" i="1"/>
  <c r="K1647" i="1"/>
  <c r="P1646" i="1"/>
  <c r="U1646" i="1" s="1"/>
  <c r="T1646" i="1"/>
  <c r="S1646" i="1"/>
  <c r="R1646" i="1"/>
  <c r="Q1646" i="1"/>
  <c r="K1646" i="1"/>
  <c r="P1645" i="1"/>
  <c r="U1645" i="1" s="1"/>
  <c r="T1645" i="1"/>
  <c r="S1645" i="1"/>
  <c r="R1645" i="1"/>
  <c r="Q1645" i="1"/>
  <c r="K1645" i="1"/>
  <c r="P1644" i="1"/>
  <c r="U1644" i="1" s="1"/>
  <c r="T1644" i="1"/>
  <c r="S1644" i="1"/>
  <c r="R1644" i="1"/>
  <c r="Q1644" i="1"/>
  <c r="K1644" i="1"/>
  <c r="P1643" i="1"/>
  <c r="U1643" i="1" s="1"/>
  <c r="T1643" i="1"/>
  <c r="S1643" i="1"/>
  <c r="R1643" i="1"/>
  <c r="Q1643" i="1"/>
  <c r="K1643" i="1"/>
  <c r="P1642" i="1"/>
  <c r="U1642" i="1" s="1"/>
  <c r="T1642" i="1"/>
  <c r="S1642" i="1"/>
  <c r="R1642" i="1"/>
  <c r="Q1642" i="1"/>
  <c r="K1642" i="1"/>
  <c r="P1641" i="1"/>
  <c r="U1641" i="1" s="1"/>
  <c r="T1641" i="1"/>
  <c r="S1641" i="1"/>
  <c r="R1641" i="1"/>
  <c r="Q1641" i="1"/>
  <c r="K1641" i="1"/>
  <c r="P1640" i="1"/>
  <c r="U1640" i="1" s="1"/>
  <c r="T1640" i="1"/>
  <c r="S1640" i="1"/>
  <c r="R1640" i="1"/>
  <c r="Q1640" i="1"/>
  <c r="K1640" i="1"/>
  <c r="P1639" i="1"/>
  <c r="U1639" i="1" s="1"/>
  <c r="T1639" i="1"/>
  <c r="S1639" i="1"/>
  <c r="R1639" i="1"/>
  <c r="Q1639" i="1"/>
  <c r="K1639" i="1"/>
  <c r="P1638" i="1"/>
  <c r="U1638" i="1" s="1"/>
  <c r="T1638" i="1"/>
  <c r="S1638" i="1"/>
  <c r="R1638" i="1"/>
  <c r="Q1638" i="1"/>
  <c r="K1638" i="1"/>
  <c r="P1637" i="1"/>
  <c r="U1637" i="1" s="1"/>
  <c r="T1637" i="1"/>
  <c r="S1637" i="1"/>
  <c r="R1637" i="1"/>
  <c r="Q1637" i="1"/>
  <c r="K1637" i="1"/>
  <c r="P1636" i="1"/>
  <c r="U1636" i="1" s="1"/>
  <c r="T1636" i="1"/>
  <c r="S1636" i="1"/>
  <c r="R1636" i="1"/>
  <c r="Q1636" i="1"/>
  <c r="K1636" i="1"/>
  <c r="P1635" i="1"/>
  <c r="U1635" i="1" s="1"/>
  <c r="T1635" i="1"/>
  <c r="S1635" i="1"/>
  <c r="R1635" i="1"/>
  <c r="Q1635" i="1"/>
  <c r="K1635" i="1"/>
  <c r="P1634" i="1"/>
  <c r="U1634" i="1" s="1"/>
  <c r="T1634" i="1"/>
  <c r="S1634" i="1"/>
  <c r="R1634" i="1"/>
  <c r="Q1634" i="1"/>
  <c r="K1634" i="1"/>
  <c r="P1633" i="1"/>
  <c r="U1633" i="1" s="1"/>
  <c r="T1633" i="1"/>
  <c r="S1633" i="1"/>
  <c r="R1633" i="1"/>
  <c r="Q1633" i="1"/>
  <c r="K1633" i="1"/>
  <c r="P1632" i="1"/>
  <c r="U1632" i="1" s="1"/>
  <c r="T1632" i="1"/>
  <c r="S1632" i="1"/>
  <c r="R1632" i="1"/>
  <c r="Q1632" i="1"/>
  <c r="K1632" i="1"/>
  <c r="P1631" i="1"/>
  <c r="U1631" i="1" s="1"/>
  <c r="T1631" i="1"/>
  <c r="S1631" i="1"/>
  <c r="R1631" i="1"/>
  <c r="Q1631" i="1"/>
  <c r="K1631" i="1"/>
  <c r="P1630" i="1"/>
  <c r="U1630" i="1" s="1"/>
  <c r="T1630" i="1"/>
  <c r="S1630" i="1"/>
  <c r="R1630" i="1"/>
  <c r="Q1630" i="1"/>
  <c r="K1630" i="1"/>
  <c r="P1629" i="1"/>
  <c r="U1629" i="1" s="1"/>
  <c r="T1629" i="1"/>
  <c r="S1629" i="1"/>
  <c r="R1629" i="1"/>
  <c r="Q1629" i="1"/>
  <c r="K1629" i="1"/>
  <c r="S1628" i="1"/>
  <c r="R1628" i="1"/>
  <c r="Q1628" i="1"/>
  <c r="K1628" i="1"/>
  <c r="P1628" i="1"/>
  <c r="U1628" i="1" s="1"/>
  <c r="T1628" i="1"/>
  <c r="P1627" i="1"/>
  <c r="U1627" i="1" s="1"/>
  <c r="T1627" i="1"/>
  <c r="S1627" i="1"/>
  <c r="R1627" i="1"/>
  <c r="Q1627" i="1"/>
  <c r="K1627" i="1"/>
  <c r="S1626" i="1"/>
  <c r="R1626" i="1"/>
  <c r="Q1626" i="1"/>
  <c r="P1626" i="1"/>
  <c r="U1626" i="1" s="1"/>
  <c r="T1626" i="1"/>
  <c r="K1626" i="1"/>
  <c r="P1625" i="1"/>
  <c r="U1625" i="1" s="1"/>
  <c r="T1625" i="1"/>
  <c r="S1625" i="1"/>
  <c r="R1625" i="1"/>
  <c r="Q1625" i="1"/>
  <c r="K1625" i="1"/>
  <c r="P1624" i="1"/>
  <c r="U1624" i="1" s="1"/>
  <c r="T1624" i="1"/>
  <c r="S1624" i="1"/>
  <c r="R1624" i="1"/>
  <c r="Q1624" i="1"/>
  <c r="K1624" i="1"/>
  <c r="P1623" i="1"/>
  <c r="U1623" i="1" s="1"/>
  <c r="T1623" i="1"/>
  <c r="S1623" i="1"/>
  <c r="R1623" i="1"/>
  <c r="Q1623" i="1"/>
  <c r="K1623" i="1"/>
  <c r="P1622" i="1"/>
  <c r="U1622" i="1" s="1"/>
  <c r="T1622" i="1"/>
  <c r="S1622" i="1"/>
  <c r="R1622" i="1"/>
  <c r="Q1622" i="1"/>
  <c r="K1622" i="1"/>
  <c r="P1621" i="1"/>
  <c r="U1621" i="1" s="1"/>
  <c r="T1621" i="1"/>
  <c r="S1621" i="1"/>
  <c r="R1621" i="1"/>
  <c r="Q1621" i="1"/>
  <c r="K1621" i="1"/>
  <c r="R1620" i="1"/>
  <c r="S1620" i="1"/>
  <c r="Q1620" i="1"/>
  <c r="P1620" i="1"/>
  <c r="U1620" i="1" s="1"/>
  <c r="T1620" i="1"/>
  <c r="K1620" i="1"/>
  <c r="P1619" i="1"/>
  <c r="U1619" i="1" s="1"/>
  <c r="T1619" i="1"/>
  <c r="S1619" i="1"/>
  <c r="R1619" i="1"/>
  <c r="Q1619" i="1"/>
  <c r="K1619" i="1"/>
  <c r="P1618" i="1"/>
  <c r="U1618" i="1" s="1"/>
  <c r="T1618" i="1"/>
  <c r="S1618" i="1"/>
  <c r="R1618" i="1"/>
  <c r="Q1618" i="1"/>
  <c r="K1618" i="1"/>
  <c r="P1617" i="1"/>
  <c r="U1617" i="1" s="1"/>
  <c r="T1617" i="1"/>
  <c r="S1617" i="1"/>
  <c r="R1617" i="1"/>
  <c r="Q1617" i="1"/>
  <c r="K1617" i="1"/>
  <c r="P1616" i="1"/>
  <c r="U1616" i="1" s="1"/>
  <c r="T1616" i="1"/>
  <c r="S1616" i="1"/>
  <c r="R1616" i="1"/>
  <c r="Q1616" i="1"/>
  <c r="K1616" i="1"/>
  <c r="P1615" i="1"/>
  <c r="U1615" i="1" s="1"/>
  <c r="T1615" i="1"/>
  <c r="S1615" i="1"/>
  <c r="R1615" i="1"/>
  <c r="Q1615" i="1"/>
  <c r="K1615" i="1"/>
  <c r="P1614" i="1"/>
  <c r="U1614" i="1" s="1"/>
  <c r="T1614" i="1"/>
  <c r="S1614" i="1"/>
  <c r="R1614" i="1"/>
  <c r="Q1614" i="1"/>
  <c r="K1614" i="1"/>
  <c r="P1613" i="1"/>
  <c r="U1613" i="1" s="1"/>
  <c r="T1613" i="1"/>
  <c r="S1613" i="1"/>
  <c r="R1613" i="1"/>
  <c r="Q1613" i="1"/>
  <c r="K1613" i="1"/>
  <c r="P1612" i="1"/>
  <c r="U1612" i="1" s="1"/>
  <c r="T1612" i="1"/>
  <c r="S1612" i="1"/>
  <c r="R1612" i="1"/>
  <c r="Q1612" i="1"/>
  <c r="K1612" i="1"/>
  <c r="P1611" i="1"/>
  <c r="U1611" i="1" s="1"/>
  <c r="T1611" i="1"/>
  <c r="S1611" i="1"/>
  <c r="R1611" i="1"/>
  <c r="Q1611" i="1"/>
  <c r="K1611" i="1"/>
  <c r="P1610" i="1"/>
  <c r="U1610" i="1" s="1"/>
  <c r="T1610" i="1"/>
  <c r="S1610" i="1"/>
  <c r="R1610" i="1"/>
  <c r="Q1610" i="1"/>
  <c r="K1610" i="1"/>
  <c r="P1609" i="1"/>
  <c r="U1609" i="1" s="1"/>
  <c r="T1609" i="1"/>
  <c r="S1609" i="1"/>
  <c r="R1609" i="1"/>
  <c r="Q1609" i="1"/>
  <c r="K1609" i="1"/>
  <c r="P1608" i="1"/>
  <c r="U1608" i="1" s="1"/>
  <c r="T1608" i="1"/>
  <c r="S1608" i="1"/>
  <c r="R1608" i="1"/>
  <c r="Q1608" i="1"/>
  <c r="K1608" i="1"/>
  <c r="P1607" i="1"/>
  <c r="U1607" i="1" s="1"/>
  <c r="T1607" i="1"/>
  <c r="S1607" i="1"/>
  <c r="R1607" i="1"/>
  <c r="Q1607" i="1"/>
  <c r="K1607" i="1"/>
  <c r="P1606" i="1"/>
  <c r="U1606" i="1" s="1"/>
  <c r="T1606" i="1"/>
  <c r="S1606" i="1"/>
  <c r="R1606" i="1"/>
  <c r="Q1606" i="1"/>
  <c r="K1606" i="1"/>
  <c r="P1605" i="1"/>
  <c r="U1605" i="1" s="1"/>
  <c r="T1605" i="1"/>
  <c r="S1605" i="1"/>
  <c r="R1605" i="1"/>
  <c r="Q1605" i="1"/>
  <c r="K1605" i="1"/>
  <c r="P1604" i="1"/>
  <c r="U1604" i="1" s="1"/>
  <c r="T1604" i="1"/>
  <c r="S1604" i="1"/>
  <c r="R1604" i="1"/>
  <c r="Q1604" i="1"/>
  <c r="K1604" i="1"/>
  <c r="P1603" i="1"/>
  <c r="U1603" i="1" s="1"/>
  <c r="T1603" i="1"/>
  <c r="S1603" i="1"/>
  <c r="R1603" i="1"/>
  <c r="Q1603" i="1"/>
  <c r="K1603" i="1"/>
  <c r="P1602" i="1"/>
  <c r="U1602" i="1" s="1"/>
  <c r="T1602" i="1"/>
  <c r="S1602" i="1"/>
  <c r="R1602" i="1"/>
  <c r="Q1602" i="1"/>
  <c r="K1602" i="1"/>
  <c r="P1601" i="1"/>
  <c r="U1601" i="1" s="1"/>
  <c r="T1601" i="1"/>
  <c r="S1601" i="1"/>
  <c r="R1601" i="1"/>
  <c r="Q1601" i="1"/>
  <c r="K1601" i="1"/>
  <c r="P1600" i="1"/>
  <c r="U1600" i="1" s="1"/>
  <c r="T1600" i="1"/>
  <c r="S1600" i="1"/>
  <c r="R1600" i="1"/>
  <c r="Q1600" i="1"/>
  <c r="K1600" i="1"/>
  <c r="P1599" i="1"/>
  <c r="U1599" i="1" s="1"/>
  <c r="T1599" i="1"/>
  <c r="S1599" i="1"/>
  <c r="R1599" i="1"/>
  <c r="Q1599" i="1"/>
  <c r="K1599" i="1"/>
  <c r="P1598" i="1"/>
  <c r="U1598" i="1" s="1"/>
  <c r="T1598" i="1"/>
  <c r="S1598" i="1"/>
  <c r="R1598" i="1"/>
  <c r="Q1598" i="1"/>
  <c r="K1598" i="1"/>
  <c r="P1597" i="1"/>
  <c r="U1597" i="1" s="1"/>
  <c r="T1597" i="1"/>
  <c r="S1597" i="1"/>
  <c r="R1597" i="1"/>
  <c r="Q1597" i="1"/>
  <c r="K1597" i="1"/>
  <c r="P1596" i="1"/>
  <c r="U1596" i="1" s="1"/>
  <c r="T1596" i="1"/>
  <c r="S1596" i="1"/>
  <c r="R1596" i="1"/>
  <c r="Q1596" i="1"/>
  <c r="K1596" i="1"/>
  <c r="P1595" i="1"/>
  <c r="U1595" i="1" s="1"/>
  <c r="T1595" i="1"/>
  <c r="S1595" i="1"/>
  <c r="R1595" i="1"/>
  <c r="Q1595" i="1"/>
  <c r="K1595" i="1"/>
  <c r="P1594" i="1"/>
  <c r="U1594" i="1" s="1"/>
  <c r="T1594" i="1"/>
  <c r="S1594" i="1"/>
  <c r="R1594" i="1"/>
  <c r="Q1594" i="1"/>
  <c r="K1594" i="1"/>
  <c r="P1593" i="1"/>
  <c r="U1593" i="1" s="1"/>
  <c r="T1593" i="1"/>
  <c r="S1593" i="1"/>
  <c r="R1593" i="1"/>
  <c r="Q1593" i="1"/>
  <c r="K1593" i="1"/>
  <c r="P1592" i="1"/>
  <c r="U1592" i="1" s="1"/>
  <c r="T1592" i="1"/>
  <c r="S1592" i="1"/>
  <c r="R1592" i="1"/>
  <c r="Q1592" i="1"/>
  <c r="K1592" i="1"/>
  <c r="P1591" i="1"/>
  <c r="U1591" i="1" s="1"/>
  <c r="T1591" i="1"/>
  <c r="S1591" i="1"/>
  <c r="R1591" i="1"/>
  <c r="Q1591" i="1"/>
  <c r="K1591" i="1"/>
  <c r="P1590" i="1"/>
  <c r="U1590" i="1" s="1"/>
  <c r="T1590" i="1"/>
  <c r="S1590" i="1"/>
  <c r="R1590" i="1"/>
  <c r="Q1590" i="1"/>
  <c r="K1590" i="1"/>
  <c r="P1589" i="1"/>
  <c r="U1589" i="1" s="1"/>
  <c r="T1589" i="1"/>
  <c r="S1589" i="1"/>
  <c r="R1589" i="1"/>
  <c r="Q1589" i="1"/>
  <c r="K1589" i="1"/>
  <c r="P1588" i="1"/>
  <c r="U1588" i="1" s="1"/>
  <c r="T1588" i="1"/>
  <c r="S1588" i="1"/>
  <c r="R1588" i="1"/>
  <c r="Q1588" i="1"/>
  <c r="K1588" i="1"/>
  <c r="P1587" i="1"/>
  <c r="U1587" i="1" s="1"/>
  <c r="T1587" i="1"/>
  <c r="S1587" i="1"/>
  <c r="R1587" i="1"/>
  <c r="Q1587" i="1"/>
  <c r="K1587" i="1"/>
  <c r="P1586" i="1"/>
  <c r="U1586" i="1" s="1"/>
  <c r="T1586" i="1"/>
  <c r="S1586" i="1"/>
  <c r="R1586" i="1"/>
  <c r="Q1586" i="1"/>
  <c r="K1586" i="1"/>
  <c r="P1585" i="1" l="1"/>
  <c r="U1585" i="1" s="1"/>
  <c r="T1585" i="1"/>
  <c r="S1585" i="1"/>
  <c r="R1585" i="1"/>
  <c r="Q1585" i="1"/>
  <c r="K1585" i="1"/>
  <c r="Q1570" i="1"/>
  <c r="R1570" i="1"/>
  <c r="S1570" i="1"/>
  <c r="T1570" i="1"/>
  <c r="Q1571" i="1"/>
  <c r="R1571" i="1"/>
  <c r="S1571" i="1"/>
  <c r="T1571" i="1"/>
  <c r="Q1572" i="1"/>
  <c r="R1572" i="1"/>
  <c r="S1572" i="1"/>
  <c r="T1572" i="1"/>
  <c r="Q1573" i="1"/>
  <c r="R1573" i="1"/>
  <c r="S1573" i="1"/>
  <c r="T1573" i="1"/>
  <c r="Q1574" i="1"/>
  <c r="R1574" i="1"/>
  <c r="S1574" i="1"/>
  <c r="T1574" i="1"/>
  <c r="Q1575" i="1"/>
  <c r="R1575" i="1"/>
  <c r="S1575" i="1"/>
  <c r="T1575" i="1"/>
  <c r="Q1576" i="1"/>
  <c r="R1576" i="1"/>
  <c r="S1576" i="1"/>
  <c r="T1576" i="1"/>
  <c r="Q1577" i="1"/>
  <c r="R1577" i="1"/>
  <c r="S1577" i="1"/>
  <c r="T1577" i="1"/>
  <c r="Q1578" i="1"/>
  <c r="R1578" i="1"/>
  <c r="S1578" i="1"/>
  <c r="T1578" i="1"/>
  <c r="Q1579" i="1"/>
  <c r="R1579" i="1"/>
  <c r="S1579" i="1"/>
  <c r="T1579" i="1"/>
  <c r="Q1580" i="1"/>
  <c r="R1580" i="1"/>
  <c r="S1580" i="1"/>
  <c r="T1580" i="1"/>
  <c r="Q1581" i="1"/>
  <c r="R1581" i="1"/>
  <c r="S1581" i="1"/>
  <c r="T1581" i="1"/>
  <c r="Q1582" i="1"/>
  <c r="R1582" i="1"/>
  <c r="S1582" i="1"/>
  <c r="T1582" i="1"/>
  <c r="Q1583" i="1"/>
  <c r="R1583" i="1"/>
  <c r="S1583" i="1"/>
  <c r="T1583" i="1"/>
  <c r="Q1584" i="1"/>
  <c r="R1584" i="1"/>
  <c r="S1584" i="1"/>
  <c r="T1584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P1570" i="1"/>
  <c r="U1570" i="1" s="1"/>
  <c r="P1571" i="1"/>
  <c r="U1571" i="1" s="1"/>
  <c r="P1572" i="1"/>
  <c r="U1572" i="1" s="1"/>
  <c r="P1573" i="1"/>
  <c r="U1573" i="1" s="1"/>
  <c r="P1574" i="1"/>
  <c r="U1574" i="1" s="1"/>
  <c r="P1575" i="1"/>
  <c r="U1575" i="1" s="1"/>
  <c r="P1576" i="1"/>
  <c r="U1576" i="1" s="1"/>
  <c r="P1577" i="1"/>
  <c r="U1577" i="1" s="1"/>
  <c r="P1578" i="1"/>
  <c r="U1578" i="1" s="1"/>
  <c r="P1579" i="1"/>
  <c r="U1579" i="1" s="1"/>
  <c r="P1580" i="1"/>
  <c r="U1580" i="1" s="1"/>
  <c r="P1581" i="1"/>
  <c r="U1581" i="1" s="1"/>
  <c r="P1582" i="1"/>
  <c r="U1582" i="1" s="1"/>
  <c r="P1583" i="1"/>
  <c r="U1583" i="1" s="1"/>
  <c r="P1584" i="1"/>
  <c r="U1584" i="1" s="1"/>
  <c r="P1569" i="1" l="1"/>
  <c r="U1569" i="1" s="1"/>
  <c r="T1569" i="1"/>
  <c r="S1569" i="1"/>
  <c r="R1569" i="1"/>
  <c r="Q1569" i="1"/>
  <c r="K1569" i="1"/>
  <c r="P1568" i="1"/>
  <c r="U1568" i="1" s="1"/>
  <c r="T1568" i="1"/>
  <c r="S1568" i="1"/>
  <c r="R1568" i="1"/>
  <c r="Q1568" i="1"/>
  <c r="K1568" i="1"/>
  <c r="P1567" i="1"/>
  <c r="U1567" i="1" s="1"/>
  <c r="T1567" i="1"/>
  <c r="S1567" i="1"/>
  <c r="R1567" i="1"/>
  <c r="Q1567" i="1"/>
  <c r="K1567" i="1"/>
  <c r="P1566" i="1"/>
  <c r="U1566" i="1" s="1"/>
  <c r="T1566" i="1"/>
  <c r="S1566" i="1"/>
  <c r="R1566" i="1"/>
  <c r="Q1566" i="1"/>
  <c r="K1566" i="1"/>
  <c r="P1565" i="1"/>
  <c r="U1565" i="1" s="1"/>
  <c r="T1565" i="1"/>
  <c r="S1565" i="1"/>
  <c r="R1565" i="1"/>
  <c r="Q1565" i="1"/>
  <c r="K1565" i="1"/>
  <c r="P1564" i="1"/>
  <c r="U1564" i="1" s="1"/>
  <c r="T1564" i="1"/>
  <c r="S1564" i="1"/>
  <c r="R1564" i="1"/>
  <c r="Q1564" i="1"/>
  <c r="K1564" i="1"/>
  <c r="P1563" i="1"/>
  <c r="U1563" i="1" s="1"/>
  <c r="T1563" i="1"/>
  <c r="S1563" i="1"/>
  <c r="R1563" i="1"/>
  <c r="Q1563" i="1"/>
  <c r="K1563" i="1"/>
  <c r="P1562" i="1"/>
  <c r="U1562" i="1" s="1"/>
  <c r="T1562" i="1"/>
  <c r="S1562" i="1"/>
  <c r="R1562" i="1"/>
  <c r="Q1562" i="1"/>
  <c r="K1562" i="1"/>
  <c r="P1561" i="1"/>
  <c r="U1561" i="1" s="1"/>
  <c r="T1561" i="1"/>
  <c r="S1561" i="1"/>
  <c r="R1561" i="1"/>
  <c r="Q1561" i="1"/>
  <c r="K1561" i="1"/>
  <c r="P1560" i="1"/>
  <c r="U1560" i="1" s="1"/>
  <c r="T1560" i="1"/>
  <c r="S1560" i="1"/>
  <c r="R1560" i="1"/>
  <c r="Q1560" i="1"/>
  <c r="K1560" i="1"/>
  <c r="P1559" i="1"/>
  <c r="U1559" i="1" s="1"/>
  <c r="T1559" i="1"/>
  <c r="S1559" i="1"/>
  <c r="R1559" i="1"/>
  <c r="Q1559" i="1"/>
  <c r="K1559" i="1"/>
  <c r="P1558" i="1"/>
  <c r="U1558" i="1" s="1"/>
  <c r="T1558" i="1"/>
  <c r="S1558" i="1"/>
  <c r="R1558" i="1"/>
  <c r="Q1558" i="1"/>
  <c r="K1558" i="1"/>
  <c r="P1557" i="1"/>
  <c r="U1557" i="1" s="1"/>
  <c r="T1557" i="1"/>
  <c r="S1557" i="1"/>
  <c r="R1557" i="1"/>
  <c r="Q1557" i="1"/>
  <c r="K1557" i="1"/>
  <c r="P1556" i="1"/>
  <c r="U1556" i="1" s="1"/>
  <c r="T1556" i="1"/>
  <c r="S1556" i="1"/>
  <c r="R1556" i="1"/>
  <c r="Q1556" i="1"/>
  <c r="K1556" i="1"/>
  <c r="T1555" i="1" l="1"/>
  <c r="S1555" i="1"/>
  <c r="R1555" i="1"/>
  <c r="Q1555" i="1"/>
  <c r="P1555" i="1"/>
  <c r="U1555" i="1" s="1"/>
  <c r="K1555" i="1"/>
  <c r="T1554" i="1"/>
  <c r="S1554" i="1"/>
  <c r="R1554" i="1"/>
  <c r="Q1554" i="1"/>
  <c r="P1554" i="1"/>
  <c r="U1554" i="1" s="1"/>
  <c r="K1554" i="1"/>
  <c r="T1553" i="1"/>
  <c r="S1553" i="1"/>
  <c r="R1553" i="1"/>
  <c r="Q1553" i="1"/>
  <c r="P1553" i="1"/>
  <c r="U1553" i="1" s="1"/>
  <c r="K1553" i="1"/>
  <c r="T1552" i="1"/>
  <c r="S1552" i="1"/>
  <c r="R1552" i="1"/>
  <c r="Q1552" i="1"/>
  <c r="P1552" i="1"/>
  <c r="U1552" i="1" s="1"/>
  <c r="K1552" i="1"/>
  <c r="T1551" i="1"/>
  <c r="S1551" i="1"/>
  <c r="R1551" i="1"/>
  <c r="Q1551" i="1"/>
  <c r="P1551" i="1"/>
  <c r="U1551" i="1" s="1"/>
  <c r="K1551" i="1"/>
  <c r="T1550" i="1"/>
  <c r="S1550" i="1"/>
  <c r="R1550" i="1"/>
  <c r="Q1550" i="1"/>
  <c r="P1550" i="1"/>
  <c r="U1550" i="1" s="1"/>
  <c r="K1550" i="1"/>
  <c r="T1549" i="1"/>
  <c r="S1549" i="1"/>
  <c r="R1549" i="1"/>
  <c r="Q1549" i="1"/>
  <c r="P1549" i="1"/>
  <c r="U1549" i="1" s="1"/>
  <c r="K1549" i="1"/>
  <c r="T1548" i="1"/>
  <c r="S1548" i="1"/>
  <c r="R1548" i="1"/>
  <c r="Q1548" i="1"/>
  <c r="P1548" i="1"/>
  <c r="U1548" i="1" s="1"/>
  <c r="K1548" i="1"/>
  <c r="T1547" i="1"/>
  <c r="S1547" i="1"/>
  <c r="R1547" i="1"/>
  <c r="Q1547" i="1"/>
  <c r="P1547" i="1"/>
  <c r="U1547" i="1" s="1"/>
  <c r="K1547" i="1"/>
  <c r="T1546" i="1"/>
  <c r="S1546" i="1"/>
  <c r="R1546" i="1"/>
  <c r="Q1546" i="1"/>
  <c r="P1546" i="1"/>
  <c r="U1546" i="1" s="1"/>
  <c r="K1546" i="1"/>
  <c r="T1545" i="1"/>
  <c r="S1545" i="1"/>
  <c r="R1545" i="1"/>
  <c r="Q1545" i="1"/>
  <c r="P1545" i="1"/>
  <c r="U1545" i="1" s="1"/>
  <c r="K1545" i="1"/>
  <c r="T1544" i="1"/>
  <c r="S1544" i="1"/>
  <c r="R1544" i="1"/>
  <c r="Q1544" i="1"/>
  <c r="P1544" i="1"/>
  <c r="U1544" i="1" s="1"/>
  <c r="K1544" i="1"/>
  <c r="T1543" i="1"/>
  <c r="S1543" i="1"/>
  <c r="R1543" i="1"/>
  <c r="Q1543" i="1"/>
  <c r="P1543" i="1"/>
  <c r="U1543" i="1" s="1"/>
  <c r="K1543" i="1"/>
  <c r="T1542" i="1"/>
  <c r="S1542" i="1"/>
  <c r="R1542" i="1"/>
  <c r="Q1542" i="1"/>
  <c r="P1542" i="1"/>
  <c r="U1542" i="1" s="1"/>
  <c r="K1542" i="1"/>
  <c r="T1541" i="1"/>
  <c r="S1541" i="1"/>
  <c r="R1541" i="1"/>
  <c r="Q1541" i="1"/>
  <c r="P1541" i="1"/>
  <c r="U1541" i="1" s="1"/>
  <c r="K1541" i="1"/>
  <c r="T1540" i="1"/>
  <c r="S1540" i="1"/>
  <c r="R1540" i="1"/>
  <c r="Q1540" i="1"/>
  <c r="P1540" i="1"/>
  <c r="U1540" i="1" s="1"/>
  <c r="K1540" i="1"/>
  <c r="T1539" i="1"/>
  <c r="S1539" i="1"/>
  <c r="R1539" i="1"/>
  <c r="Q1539" i="1"/>
  <c r="P1539" i="1"/>
  <c r="U1539" i="1" s="1"/>
  <c r="K1539" i="1"/>
  <c r="T1538" i="1"/>
  <c r="S1538" i="1"/>
  <c r="R1538" i="1"/>
  <c r="Q1538" i="1"/>
  <c r="P1538" i="1"/>
  <c r="U1538" i="1" s="1"/>
  <c r="K1538" i="1"/>
  <c r="T1537" i="1"/>
  <c r="S1537" i="1"/>
  <c r="R1537" i="1"/>
  <c r="Q1537" i="1"/>
  <c r="P1537" i="1"/>
  <c r="U1537" i="1" s="1"/>
  <c r="K1537" i="1"/>
  <c r="T1536" i="1"/>
  <c r="S1536" i="1"/>
  <c r="R1536" i="1"/>
  <c r="Q1536" i="1"/>
  <c r="P1536" i="1"/>
  <c r="U1536" i="1" s="1"/>
  <c r="K1536" i="1"/>
  <c r="T1535" i="1"/>
  <c r="S1535" i="1"/>
  <c r="R1535" i="1"/>
  <c r="Q1535" i="1"/>
  <c r="P1535" i="1"/>
  <c r="U1535" i="1" s="1"/>
  <c r="K1535" i="1"/>
  <c r="T1534" i="1"/>
  <c r="S1534" i="1"/>
  <c r="R1534" i="1"/>
  <c r="Q1534" i="1"/>
  <c r="P1534" i="1"/>
  <c r="U1534" i="1" s="1"/>
  <c r="K1534" i="1"/>
  <c r="T1533" i="1"/>
  <c r="S1533" i="1"/>
  <c r="R1533" i="1"/>
  <c r="Q1533" i="1"/>
  <c r="P1533" i="1"/>
  <c r="U1533" i="1" s="1"/>
  <c r="K1533" i="1"/>
  <c r="T1532" i="1"/>
  <c r="S1532" i="1"/>
  <c r="R1532" i="1"/>
  <c r="Q1532" i="1"/>
  <c r="P1532" i="1"/>
  <c r="U1532" i="1" s="1"/>
  <c r="K1532" i="1"/>
  <c r="T1531" i="1"/>
  <c r="S1531" i="1"/>
  <c r="R1531" i="1"/>
  <c r="Q1531" i="1"/>
  <c r="P1531" i="1"/>
  <c r="U1531" i="1" s="1"/>
  <c r="K1531" i="1"/>
  <c r="T1530" i="1"/>
  <c r="S1530" i="1"/>
  <c r="R1530" i="1"/>
  <c r="Q1530" i="1"/>
  <c r="P1530" i="1"/>
  <c r="U1530" i="1" s="1"/>
  <c r="K1530" i="1"/>
  <c r="T1529" i="1"/>
  <c r="S1529" i="1"/>
  <c r="R1529" i="1"/>
  <c r="Q1529" i="1"/>
  <c r="P1529" i="1"/>
  <c r="U1529" i="1" s="1"/>
  <c r="K1529" i="1"/>
  <c r="T1528" i="1"/>
  <c r="S1528" i="1"/>
  <c r="R1528" i="1"/>
  <c r="Q1528" i="1"/>
  <c r="P1528" i="1"/>
  <c r="U1528" i="1" s="1"/>
  <c r="K1528" i="1"/>
  <c r="T1527" i="1"/>
  <c r="S1527" i="1"/>
  <c r="R1527" i="1"/>
  <c r="Q1527" i="1"/>
  <c r="P1527" i="1"/>
  <c r="U1527" i="1" s="1"/>
  <c r="K1527" i="1"/>
  <c r="T1526" i="1"/>
  <c r="S1526" i="1"/>
  <c r="R1526" i="1"/>
  <c r="Q1526" i="1"/>
  <c r="P1526" i="1"/>
  <c r="U1526" i="1" s="1"/>
  <c r="K1526" i="1"/>
  <c r="T1525" i="1"/>
  <c r="S1525" i="1"/>
  <c r="R1525" i="1"/>
  <c r="Q1525" i="1"/>
  <c r="P1525" i="1"/>
  <c r="U1525" i="1" s="1"/>
  <c r="K1525" i="1"/>
  <c r="T1524" i="1"/>
  <c r="S1524" i="1"/>
  <c r="R1524" i="1"/>
  <c r="Q1524" i="1"/>
  <c r="P1524" i="1"/>
  <c r="U1524" i="1" s="1"/>
  <c r="K1524" i="1"/>
  <c r="T1523" i="1"/>
  <c r="S1523" i="1"/>
  <c r="R1523" i="1"/>
  <c r="Q1523" i="1"/>
  <c r="P1523" i="1"/>
  <c r="U1523" i="1" s="1"/>
  <c r="K1523" i="1"/>
  <c r="T1522" i="1"/>
  <c r="S1522" i="1"/>
  <c r="R1522" i="1"/>
  <c r="Q1522" i="1"/>
  <c r="P1522" i="1"/>
  <c r="U1522" i="1" s="1"/>
  <c r="K1522" i="1"/>
  <c r="T1521" i="1"/>
  <c r="S1521" i="1"/>
  <c r="R1521" i="1"/>
  <c r="Q1521" i="1"/>
  <c r="P1521" i="1"/>
  <c r="U1521" i="1" s="1"/>
  <c r="K1521" i="1"/>
  <c r="T1520" i="1"/>
  <c r="S1520" i="1"/>
  <c r="R1520" i="1"/>
  <c r="Q1520" i="1"/>
  <c r="P1520" i="1"/>
  <c r="U1520" i="1" s="1"/>
  <c r="K1520" i="1"/>
  <c r="T1519" i="1"/>
  <c r="S1519" i="1"/>
  <c r="R1519" i="1"/>
  <c r="Q1519" i="1"/>
  <c r="P1519" i="1"/>
  <c r="U1519" i="1" s="1"/>
  <c r="K1519" i="1"/>
  <c r="T1518" i="1"/>
  <c r="S1518" i="1"/>
  <c r="R1518" i="1"/>
  <c r="Q1518" i="1"/>
  <c r="P1518" i="1"/>
  <c r="U1518" i="1" s="1"/>
  <c r="K1518" i="1"/>
  <c r="T1517" i="1"/>
  <c r="S1517" i="1"/>
  <c r="R1517" i="1"/>
  <c r="Q1517" i="1"/>
  <c r="P1517" i="1"/>
  <c r="U1517" i="1" s="1"/>
  <c r="K1517" i="1"/>
  <c r="T1516" i="1"/>
  <c r="S1516" i="1"/>
  <c r="R1516" i="1"/>
  <c r="Q1516" i="1"/>
  <c r="P1516" i="1"/>
  <c r="U1516" i="1" s="1"/>
  <c r="K1516" i="1"/>
  <c r="T1515" i="1"/>
  <c r="S1515" i="1"/>
  <c r="R1515" i="1"/>
  <c r="Q1515" i="1"/>
  <c r="P1515" i="1"/>
  <c r="U1515" i="1" s="1"/>
  <c r="K1515" i="1"/>
  <c r="T1514" i="1"/>
  <c r="S1514" i="1"/>
  <c r="R1514" i="1"/>
  <c r="Q1514" i="1"/>
  <c r="P1514" i="1"/>
  <c r="U1514" i="1" s="1"/>
  <c r="K1514" i="1"/>
  <c r="T1513" i="1"/>
  <c r="S1513" i="1"/>
  <c r="R1513" i="1"/>
  <c r="Q1513" i="1"/>
  <c r="P1513" i="1"/>
  <c r="U1513" i="1" s="1"/>
  <c r="K1513" i="1"/>
  <c r="T1512" i="1"/>
  <c r="S1512" i="1"/>
  <c r="R1512" i="1"/>
  <c r="Q1512" i="1"/>
  <c r="P1512" i="1"/>
  <c r="U1512" i="1" s="1"/>
  <c r="K1512" i="1"/>
  <c r="T1511" i="1"/>
  <c r="S1511" i="1"/>
  <c r="R1511" i="1"/>
  <c r="Q1511" i="1"/>
  <c r="P1511" i="1"/>
  <c r="U1511" i="1" s="1"/>
  <c r="K1511" i="1"/>
  <c r="T1510" i="1"/>
  <c r="S1510" i="1"/>
  <c r="R1510" i="1"/>
  <c r="Q1510" i="1"/>
  <c r="P1510" i="1"/>
  <c r="U1510" i="1" s="1"/>
  <c r="K1510" i="1"/>
  <c r="T1509" i="1"/>
  <c r="S1509" i="1"/>
  <c r="R1509" i="1"/>
  <c r="Q1509" i="1"/>
  <c r="P1509" i="1"/>
  <c r="U1509" i="1" s="1"/>
  <c r="K1509" i="1"/>
  <c r="T1508" i="1"/>
  <c r="S1508" i="1"/>
  <c r="R1508" i="1"/>
  <c r="Q1508" i="1"/>
  <c r="P1508" i="1"/>
  <c r="U1508" i="1" s="1"/>
  <c r="K1508" i="1"/>
  <c r="T1507" i="1"/>
  <c r="S1507" i="1"/>
  <c r="R1507" i="1"/>
  <c r="Q1507" i="1"/>
  <c r="P1507" i="1"/>
  <c r="U1507" i="1" s="1"/>
  <c r="K1507" i="1"/>
  <c r="T1506" i="1"/>
  <c r="S1506" i="1"/>
  <c r="R1506" i="1"/>
  <c r="Q1506" i="1"/>
  <c r="P1506" i="1"/>
  <c r="U1506" i="1" s="1"/>
  <c r="K1506" i="1"/>
  <c r="T1505" i="1"/>
  <c r="S1505" i="1"/>
  <c r="R1505" i="1"/>
  <c r="Q1505" i="1"/>
  <c r="P1505" i="1"/>
  <c r="U1505" i="1" s="1"/>
  <c r="K1505" i="1"/>
  <c r="T1504" i="1"/>
  <c r="S1504" i="1"/>
  <c r="R1504" i="1"/>
  <c r="Q1504" i="1"/>
  <c r="P1504" i="1"/>
  <c r="U1504" i="1" s="1"/>
  <c r="K1504" i="1"/>
  <c r="T1503" i="1"/>
  <c r="S1503" i="1"/>
  <c r="R1503" i="1"/>
  <c r="Q1503" i="1"/>
  <c r="P1503" i="1"/>
  <c r="U1503" i="1" s="1"/>
  <c r="K1503" i="1"/>
  <c r="T1502" i="1"/>
  <c r="S1502" i="1"/>
  <c r="R1502" i="1"/>
  <c r="Q1502" i="1"/>
  <c r="P1502" i="1"/>
  <c r="U1502" i="1" s="1"/>
  <c r="K1502" i="1"/>
  <c r="T1501" i="1"/>
  <c r="S1501" i="1"/>
  <c r="R1501" i="1"/>
  <c r="Q1501" i="1"/>
  <c r="P1501" i="1"/>
  <c r="U1501" i="1" s="1"/>
  <c r="K1501" i="1"/>
  <c r="T1500" i="1"/>
  <c r="S1500" i="1"/>
  <c r="R1500" i="1"/>
  <c r="Q1500" i="1"/>
  <c r="P1500" i="1"/>
  <c r="U1500" i="1" s="1"/>
  <c r="K1500" i="1"/>
  <c r="T1499" i="1"/>
  <c r="S1499" i="1"/>
  <c r="R1499" i="1"/>
  <c r="Q1499" i="1"/>
  <c r="P1499" i="1"/>
  <c r="U1499" i="1" s="1"/>
  <c r="K1499" i="1"/>
  <c r="T1498" i="1"/>
  <c r="S1498" i="1"/>
  <c r="R1498" i="1"/>
  <c r="Q1498" i="1"/>
  <c r="P1498" i="1"/>
  <c r="U1498" i="1" s="1"/>
  <c r="K1498" i="1"/>
  <c r="T1497" i="1"/>
  <c r="S1497" i="1"/>
  <c r="R1497" i="1"/>
  <c r="Q1497" i="1"/>
  <c r="P1497" i="1"/>
  <c r="U1497" i="1" s="1"/>
  <c r="K1497" i="1"/>
  <c r="T1496" i="1"/>
  <c r="S1496" i="1"/>
  <c r="R1496" i="1"/>
  <c r="Q1496" i="1"/>
  <c r="P1496" i="1"/>
  <c r="U1496" i="1" s="1"/>
  <c r="K1496" i="1"/>
  <c r="T1495" i="1"/>
  <c r="S1495" i="1"/>
  <c r="R1495" i="1"/>
  <c r="Q1495" i="1"/>
  <c r="P1495" i="1"/>
  <c r="U1495" i="1" s="1"/>
  <c r="K1495" i="1"/>
  <c r="T1494" i="1"/>
  <c r="S1494" i="1"/>
  <c r="R1494" i="1"/>
  <c r="Q1494" i="1"/>
  <c r="P1494" i="1"/>
  <c r="U1494" i="1" s="1"/>
  <c r="K1494" i="1"/>
  <c r="T1493" i="1"/>
  <c r="S1493" i="1"/>
  <c r="R1493" i="1"/>
  <c r="Q1493" i="1"/>
  <c r="P1493" i="1"/>
  <c r="U1493" i="1" s="1"/>
  <c r="K1493" i="1"/>
  <c r="T1492" i="1"/>
  <c r="S1492" i="1"/>
  <c r="R1492" i="1"/>
  <c r="Q1492" i="1"/>
  <c r="P1492" i="1"/>
  <c r="U1492" i="1" s="1"/>
  <c r="K1492" i="1"/>
  <c r="T1491" i="1"/>
  <c r="S1491" i="1"/>
  <c r="R1491" i="1"/>
  <c r="Q1491" i="1"/>
  <c r="P1491" i="1"/>
  <c r="U1491" i="1" s="1"/>
  <c r="K1491" i="1"/>
  <c r="T1490" i="1"/>
  <c r="S1490" i="1"/>
  <c r="R1490" i="1"/>
  <c r="Q1490" i="1"/>
  <c r="P1490" i="1"/>
  <c r="U1490" i="1" s="1"/>
  <c r="K1490" i="1"/>
  <c r="T1489" i="1"/>
  <c r="S1489" i="1"/>
  <c r="R1489" i="1"/>
  <c r="Q1489" i="1"/>
  <c r="P1489" i="1"/>
  <c r="U1489" i="1" s="1"/>
  <c r="K1489" i="1"/>
  <c r="T1488" i="1"/>
  <c r="S1488" i="1"/>
  <c r="R1488" i="1"/>
  <c r="Q1488" i="1"/>
  <c r="P1488" i="1"/>
  <c r="U1488" i="1" s="1"/>
  <c r="K1488" i="1"/>
  <c r="T1487" i="1"/>
  <c r="S1487" i="1"/>
  <c r="R1487" i="1"/>
  <c r="Q1487" i="1"/>
  <c r="P1487" i="1"/>
  <c r="U1487" i="1" s="1"/>
  <c r="K1487" i="1"/>
  <c r="T1486" i="1"/>
  <c r="S1486" i="1"/>
  <c r="R1486" i="1"/>
  <c r="Q1486" i="1"/>
  <c r="P1486" i="1"/>
  <c r="U1486" i="1" s="1"/>
  <c r="K1486" i="1"/>
  <c r="T1485" i="1"/>
  <c r="S1485" i="1"/>
  <c r="R1485" i="1"/>
  <c r="Q1485" i="1"/>
  <c r="P1485" i="1"/>
  <c r="U1485" i="1" s="1"/>
  <c r="K1485" i="1"/>
  <c r="T1484" i="1"/>
  <c r="S1484" i="1"/>
  <c r="R1484" i="1"/>
  <c r="Q1484" i="1"/>
  <c r="P1484" i="1"/>
  <c r="U1484" i="1" s="1"/>
  <c r="K1484" i="1"/>
  <c r="T1483" i="1"/>
  <c r="S1483" i="1"/>
  <c r="R1483" i="1"/>
  <c r="Q1483" i="1"/>
  <c r="P1483" i="1"/>
  <c r="U1483" i="1" s="1"/>
  <c r="K1483" i="1"/>
  <c r="T1482" i="1"/>
  <c r="S1482" i="1"/>
  <c r="R1482" i="1"/>
  <c r="Q1482" i="1"/>
  <c r="P1482" i="1"/>
  <c r="U1482" i="1" s="1"/>
  <c r="K1482" i="1"/>
  <c r="T1481" i="1"/>
  <c r="S1481" i="1"/>
  <c r="R1481" i="1"/>
  <c r="Q1481" i="1"/>
  <c r="P1481" i="1"/>
  <c r="U1481" i="1" s="1"/>
  <c r="K1481" i="1"/>
  <c r="T1480" i="1"/>
  <c r="S1480" i="1"/>
  <c r="R1480" i="1"/>
  <c r="Q1480" i="1"/>
  <c r="P1480" i="1"/>
  <c r="U1480" i="1" s="1"/>
  <c r="K1480" i="1"/>
  <c r="T1479" i="1"/>
  <c r="S1479" i="1"/>
  <c r="R1479" i="1"/>
  <c r="Q1479" i="1"/>
  <c r="P1479" i="1"/>
  <c r="U1479" i="1" s="1"/>
  <c r="K1479" i="1"/>
  <c r="T1478" i="1"/>
  <c r="S1478" i="1"/>
  <c r="R1478" i="1"/>
  <c r="Q1478" i="1"/>
  <c r="P1478" i="1"/>
  <c r="U1478" i="1" s="1"/>
  <c r="K1478" i="1"/>
  <c r="T1477" i="1"/>
  <c r="S1477" i="1"/>
  <c r="R1477" i="1"/>
  <c r="Q1477" i="1"/>
  <c r="P1477" i="1"/>
  <c r="U1477" i="1" s="1"/>
  <c r="K1477" i="1"/>
  <c r="T1476" i="1"/>
  <c r="S1476" i="1"/>
  <c r="R1476" i="1"/>
  <c r="Q1476" i="1"/>
  <c r="P1476" i="1"/>
  <c r="U1476" i="1" s="1"/>
  <c r="K1476" i="1"/>
  <c r="T1475" i="1"/>
  <c r="S1475" i="1"/>
  <c r="R1475" i="1"/>
  <c r="Q1475" i="1"/>
  <c r="P1475" i="1"/>
  <c r="U1475" i="1" s="1"/>
  <c r="K1475" i="1"/>
  <c r="T1474" i="1"/>
  <c r="S1474" i="1"/>
  <c r="R1474" i="1"/>
  <c r="Q1474" i="1"/>
  <c r="P1474" i="1"/>
  <c r="U1474" i="1" s="1"/>
  <c r="K1474" i="1"/>
  <c r="T1473" i="1"/>
  <c r="S1473" i="1"/>
  <c r="R1473" i="1"/>
  <c r="Q1473" i="1"/>
  <c r="P1473" i="1"/>
  <c r="U1473" i="1" s="1"/>
  <c r="K1473" i="1"/>
  <c r="T1472" i="1"/>
  <c r="S1472" i="1"/>
  <c r="R1472" i="1"/>
  <c r="Q1472" i="1"/>
  <c r="P1472" i="1"/>
  <c r="U1472" i="1" s="1"/>
  <c r="K1472" i="1"/>
  <c r="T1471" i="1"/>
  <c r="S1471" i="1"/>
  <c r="R1471" i="1"/>
  <c r="Q1471" i="1"/>
  <c r="P1471" i="1"/>
  <c r="U1471" i="1" s="1"/>
  <c r="K1471" i="1"/>
  <c r="T1470" i="1"/>
  <c r="S1470" i="1"/>
  <c r="R1470" i="1"/>
  <c r="Q1470" i="1"/>
  <c r="P1470" i="1"/>
  <c r="U1470" i="1" s="1"/>
  <c r="K1470" i="1"/>
  <c r="T1469" i="1"/>
  <c r="S1469" i="1"/>
  <c r="R1469" i="1"/>
  <c r="Q1469" i="1"/>
  <c r="P1469" i="1"/>
  <c r="U1469" i="1" s="1"/>
  <c r="K1469" i="1"/>
  <c r="T1468" i="1"/>
  <c r="S1468" i="1"/>
  <c r="R1468" i="1"/>
  <c r="Q1468" i="1"/>
  <c r="P1468" i="1"/>
  <c r="U1468" i="1" s="1"/>
  <c r="K1468" i="1"/>
  <c r="T1467" i="1"/>
  <c r="S1467" i="1"/>
  <c r="R1467" i="1"/>
  <c r="Q1467" i="1"/>
  <c r="P1467" i="1"/>
  <c r="U1467" i="1" s="1"/>
  <c r="K1467" i="1"/>
  <c r="T1466" i="1"/>
  <c r="S1466" i="1"/>
  <c r="R1466" i="1"/>
  <c r="Q1466" i="1"/>
  <c r="P1466" i="1"/>
  <c r="U1466" i="1" s="1"/>
  <c r="K1466" i="1"/>
  <c r="T1465" i="1"/>
  <c r="S1465" i="1"/>
  <c r="R1465" i="1"/>
  <c r="Q1465" i="1"/>
  <c r="P1465" i="1"/>
  <c r="U1465" i="1" s="1"/>
  <c r="K1465" i="1"/>
  <c r="T1464" i="1"/>
  <c r="S1464" i="1"/>
  <c r="R1464" i="1"/>
  <c r="Q1464" i="1"/>
  <c r="P1464" i="1"/>
  <c r="U1464" i="1" s="1"/>
  <c r="K1464" i="1"/>
  <c r="T1463" i="1"/>
  <c r="S1463" i="1"/>
  <c r="R1463" i="1"/>
  <c r="Q1463" i="1"/>
  <c r="P1463" i="1"/>
  <c r="U1463" i="1" s="1"/>
  <c r="K1463" i="1"/>
  <c r="T1462" i="1"/>
  <c r="S1462" i="1"/>
  <c r="R1462" i="1"/>
  <c r="Q1462" i="1"/>
  <c r="P1462" i="1"/>
  <c r="U1462" i="1" s="1"/>
  <c r="K1462" i="1"/>
  <c r="T1461" i="1"/>
  <c r="S1461" i="1"/>
  <c r="R1461" i="1"/>
  <c r="Q1461" i="1"/>
  <c r="P1461" i="1"/>
  <c r="U1461" i="1" s="1"/>
  <c r="K1461" i="1"/>
  <c r="T1460" i="1"/>
  <c r="S1460" i="1"/>
  <c r="R1460" i="1"/>
  <c r="Q1460" i="1"/>
  <c r="P1460" i="1"/>
  <c r="U1460" i="1" s="1"/>
  <c r="K1460" i="1"/>
  <c r="T1459" i="1"/>
  <c r="S1459" i="1"/>
  <c r="R1459" i="1"/>
  <c r="Q1459" i="1"/>
  <c r="P1459" i="1"/>
  <c r="U1459" i="1" s="1"/>
  <c r="K1459" i="1"/>
  <c r="T1458" i="1"/>
  <c r="S1458" i="1"/>
  <c r="R1458" i="1"/>
  <c r="Q1458" i="1"/>
  <c r="P1458" i="1"/>
  <c r="U1458" i="1" s="1"/>
  <c r="K1458" i="1"/>
  <c r="T1457" i="1"/>
  <c r="S1457" i="1"/>
  <c r="R1457" i="1"/>
  <c r="Q1457" i="1"/>
  <c r="P1457" i="1"/>
  <c r="U1457" i="1" s="1"/>
  <c r="K1457" i="1"/>
  <c r="T1456" i="1"/>
  <c r="S1456" i="1"/>
  <c r="R1456" i="1"/>
  <c r="Q1456" i="1"/>
  <c r="P1456" i="1"/>
  <c r="U1456" i="1" s="1"/>
  <c r="K1456" i="1"/>
  <c r="T1455" i="1"/>
  <c r="S1455" i="1"/>
  <c r="R1455" i="1"/>
  <c r="Q1455" i="1"/>
  <c r="P1455" i="1"/>
  <c r="U1455" i="1" s="1"/>
  <c r="K1455" i="1"/>
  <c r="T1454" i="1"/>
  <c r="S1454" i="1"/>
  <c r="R1454" i="1"/>
  <c r="Q1454" i="1"/>
  <c r="P1454" i="1"/>
  <c r="U1454" i="1" s="1"/>
  <c r="K1454" i="1"/>
  <c r="T1453" i="1"/>
  <c r="S1453" i="1"/>
  <c r="R1453" i="1"/>
  <c r="Q1453" i="1"/>
  <c r="P1453" i="1"/>
  <c r="U1453" i="1" s="1"/>
  <c r="K1453" i="1"/>
  <c r="T1452" i="1"/>
  <c r="S1452" i="1"/>
  <c r="R1452" i="1"/>
  <c r="Q1452" i="1"/>
  <c r="P1452" i="1"/>
  <c r="U1452" i="1" s="1"/>
  <c r="K1452" i="1"/>
  <c r="T1451" i="1"/>
  <c r="S1451" i="1"/>
  <c r="R1451" i="1"/>
  <c r="Q1451" i="1"/>
  <c r="P1451" i="1"/>
  <c r="U1451" i="1" s="1"/>
  <c r="K1451" i="1"/>
  <c r="T1450" i="1"/>
  <c r="S1450" i="1"/>
  <c r="R1450" i="1"/>
  <c r="Q1450" i="1"/>
  <c r="P1450" i="1"/>
  <c r="U1450" i="1" s="1"/>
  <c r="K1450" i="1"/>
  <c r="T1449" i="1"/>
  <c r="S1449" i="1"/>
  <c r="R1449" i="1"/>
  <c r="Q1449" i="1"/>
  <c r="P1449" i="1"/>
  <c r="U1449" i="1" s="1"/>
  <c r="K1449" i="1"/>
  <c r="T1448" i="1"/>
  <c r="S1448" i="1"/>
  <c r="R1448" i="1"/>
  <c r="Q1448" i="1"/>
  <c r="P1448" i="1"/>
  <c r="U1448" i="1" s="1"/>
  <c r="K1448" i="1"/>
  <c r="T1447" i="1"/>
  <c r="S1447" i="1"/>
  <c r="R1447" i="1"/>
  <c r="Q1447" i="1"/>
  <c r="P1447" i="1"/>
  <c r="U1447" i="1" s="1"/>
  <c r="K1447" i="1"/>
  <c r="T1446" i="1"/>
  <c r="S1446" i="1"/>
  <c r="R1446" i="1"/>
  <c r="Q1446" i="1"/>
  <c r="P1446" i="1"/>
  <c r="U1446" i="1" s="1"/>
  <c r="K1446" i="1"/>
  <c r="T1445" i="1"/>
  <c r="S1445" i="1"/>
  <c r="R1445" i="1"/>
  <c r="Q1445" i="1"/>
  <c r="P1445" i="1"/>
  <c r="U1445" i="1" s="1"/>
  <c r="K1445" i="1"/>
  <c r="T1444" i="1"/>
  <c r="S1444" i="1"/>
  <c r="R1444" i="1"/>
  <c r="Q1444" i="1"/>
  <c r="P1444" i="1"/>
  <c r="U1444" i="1" s="1"/>
  <c r="K1444" i="1"/>
  <c r="T1443" i="1"/>
  <c r="S1443" i="1"/>
  <c r="R1443" i="1"/>
  <c r="Q1443" i="1"/>
  <c r="P1443" i="1"/>
  <c r="U1443" i="1" s="1"/>
  <c r="K1443" i="1"/>
  <c r="T1442" i="1"/>
  <c r="S1442" i="1"/>
  <c r="R1442" i="1"/>
  <c r="Q1442" i="1"/>
  <c r="P1442" i="1"/>
  <c r="U1442" i="1" s="1"/>
  <c r="K1442" i="1"/>
  <c r="T1441" i="1"/>
  <c r="S1441" i="1"/>
  <c r="R1441" i="1"/>
  <c r="Q1441" i="1"/>
  <c r="P1441" i="1"/>
  <c r="U1441" i="1" s="1"/>
  <c r="K1441" i="1"/>
  <c r="T1440" i="1"/>
  <c r="S1440" i="1"/>
  <c r="R1440" i="1"/>
  <c r="Q1440" i="1"/>
  <c r="P1440" i="1"/>
  <c r="U1440" i="1" s="1"/>
  <c r="K1440" i="1"/>
  <c r="T1439" i="1"/>
  <c r="S1439" i="1"/>
  <c r="R1439" i="1"/>
  <c r="Q1439" i="1"/>
  <c r="P1439" i="1"/>
  <c r="U1439" i="1" s="1"/>
  <c r="K1439" i="1"/>
  <c r="T1438" i="1"/>
  <c r="S1438" i="1"/>
  <c r="R1438" i="1"/>
  <c r="Q1438" i="1"/>
  <c r="P1438" i="1"/>
  <c r="U1438" i="1" s="1"/>
  <c r="K1438" i="1"/>
  <c r="T1437" i="1"/>
  <c r="S1437" i="1"/>
  <c r="R1437" i="1"/>
  <c r="Q1437" i="1"/>
  <c r="P1437" i="1"/>
  <c r="U1437" i="1" s="1"/>
  <c r="K1437" i="1"/>
  <c r="T1436" i="1"/>
  <c r="S1436" i="1"/>
  <c r="R1436" i="1"/>
  <c r="Q1436" i="1"/>
  <c r="P1436" i="1"/>
  <c r="U1436" i="1" s="1"/>
  <c r="K1436" i="1"/>
  <c r="T1435" i="1"/>
  <c r="S1435" i="1"/>
  <c r="R1435" i="1"/>
  <c r="Q1435" i="1"/>
  <c r="P1435" i="1"/>
  <c r="U1435" i="1" s="1"/>
  <c r="K1435" i="1"/>
  <c r="T1434" i="1"/>
  <c r="S1434" i="1"/>
  <c r="R1434" i="1"/>
  <c r="Q1434" i="1"/>
  <c r="P1434" i="1"/>
  <c r="U1434" i="1" s="1"/>
  <c r="K1434" i="1"/>
  <c r="T1433" i="1"/>
  <c r="S1433" i="1"/>
  <c r="R1433" i="1"/>
  <c r="Q1433" i="1"/>
  <c r="P1433" i="1"/>
  <c r="U1433" i="1" s="1"/>
  <c r="K1433" i="1"/>
  <c r="T1432" i="1"/>
  <c r="S1432" i="1"/>
  <c r="R1432" i="1"/>
  <c r="Q1432" i="1"/>
  <c r="P1432" i="1"/>
  <c r="U1432" i="1" s="1"/>
  <c r="K1432" i="1"/>
  <c r="T1431" i="1"/>
  <c r="S1431" i="1"/>
  <c r="R1431" i="1"/>
  <c r="Q1431" i="1"/>
  <c r="P1431" i="1"/>
  <c r="U1431" i="1" s="1"/>
  <c r="K1431" i="1"/>
  <c r="T1430" i="1"/>
  <c r="S1430" i="1"/>
  <c r="R1430" i="1"/>
  <c r="Q1430" i="1"/>
  <c r="P1430" i="1"/>
  <c r="U1430" i="1" s="1"/>
  <c r="K1430" i="1"/>
  <c r="T1429" i="1"/>
  <c r="S1429" i="1"/>
  <c r="R1429" i="1"/>
  <c r="Q1429" i="1"/>
  <c r="P1429" i="1"/>
  <c r="U1429" i="1" s="1"/>
  <c r="K1429" i="1"/>
  <c r="T1428" i="1"/>
  <c r="S1428" i="1"/>
  <c r="R1428" i="1"/>
  <c r="Q1428" i="1"/>
  <c r="P1428" i="1"/>
  <c r="U1428" i="1" s="1"/>
  <c r="K1428" i="1"/>
  <c r="T1427" i="1"/>
  <c r="S1427" i="1"/>
  <c r="R1427" i="1"/>
  <c r="Q1427" i="1"/>
  <c r="P1427" i="1"/>
  <c r="U1427" i="1" s="1"/>
  <c r="K1427" i="1"/>
  <c r="T1426" i="1"/>
  <c r="S1426" i="1"/>
  <c r="R1426" i="1"/>
  <c r="Q1426" i="1"/>
  <c r="P1426" i="1"/>
  <c r="U1426" i="1" s="1"/>
  <c r="K1426" i="1"/>
  <c r="T1425" i="1"/>
  <c r="S1425" i="1"/>
  <c r="R1425" i="1"/>
  <c r="Q1425" i="1"/>
  <c r="P1425" i="1"/>
  <c r="U1425" i="1" s="1"/>
  <c r="K1425" i="1"/>
  <c r="T1424" i="1"/>
  <c r="S1424" i="1"/>
  <c r="R1424" i="1"/>
  <c r="Q1424" i="1"/>
  <c r="P1424" i="1"/>
  <c r="U1424" i="1" s="1"/>
  <c r="K1424" i="1"/>
  <c r="T1423" i="1"/>
  <c r="S1423" i="1"/>
  <c r="R1423" i="1"/>
  <c r="Q1423" i="1"/>
  <c r="P1423" i="1"/>
  <c r="U1423" i="1" s="1"/>
  <c r="K1423" i="1"/>
  <c r="T1422" i="1"/>
  <c r="S1422" i="1"/>
  <c r="R1422" i="1"/>
  <c r="Q1422" i="1"/>
  <c r="P1422" i="1"/>
  <c r="U1422" i="1" s="1"/>
  <c r="K1422" i="1"/>
  <c r="T1421" i="1"/>
  <c r="S1421" i="1"/>
  <c r="R1421" i="1"/>
  <c r="Q1421" i="1"/>
  <c r="P1421" i="1"/>
  <c r="U1421" i="1" s="1"/>
  <c r="K1421" i="1"/>
  <c r="T1420" i="1"/>
  <c r="S1420" i="1"/>
  <c r="R1420" i="1"/>
  <c r="Q1420" i="1"/>
  <c r="P1420" i="1"/>
  <c r="U1420" i="1" s="1"/>
  <c r="K1420" i="1"/>
  <c r="T1419" i="1"/>
  <c r="S1419" i="1"/>
  <c r="R1419" i="1"/>
  <c r="Q1419" i="1"/>
  <c r="P1419" i="1"/>
  <c r="U1419" i="1" s="1"/>
  <c r="K1419" i="1"/>
  <c r="T1418" i="1"/>
  <c r="S1418" i="1"/>
  <c r="R1418" i="1"/>
  <c r="Q1418" i="1"/>
  <c r="P1418" i="1"/>
  <c r="U1418" i="1" s="1"/>
  <c r="K1418" i="1"/>
  <c r="T1417" i="1"/>
  <c r="S1417" i="1"/>
  <c r="R1417" i="1"/>
  <c r="Q1417" i="1"/>
  <c r="P1417" i="1"/>
  <c r="U1417" i="1" s="1"/>
  <c r="K1417" i="1"/>
  <c r="T1416" i="1"/>
  <c r="S1416" i="1"/>
  <c r="R1416" i="1"/>
  <c r="Q1416" i="1"/>
  <c r="P1416" i="1"/>
  <c r="U1416" i="1" s="1"/>
  <c r="K1416" i="1"/>
  <c r="T1415" i="1"/>
  <c r="S1415" i="1"/>
  <c r="R1415" i="1"/>
  <c r="Q1415" i="1"/>
  <c r="P1415" i="1"/>
  <c r="U1415" i="1" s="1"/>
  <c r="K1415" i="1"/>
  <c r="T1414" i="1"/>
  <c r="S1414" i="1"/>
  <c r="R1414" i="1"/>
  <c r="Q1414" i="1"/>
  <c r="P1414" i="1"/>
  <c r="U1414" i="1" s="1"/>
  <c r="K1414" i="1"/>
  <c r="T1413" i="1"/>
  <c r="S1413" i="1"/>
  <c r="R1413" i="1"/>
  <c r="Q1413" i="1"/>
  <c r="P1413" i="1"/>
  <c r="U1413" i="1" s="1"/>
  <c r="K1413" i="1"/>
  <c r="T1412" i="1"/>
  <c r="S1412" i="1"/>
  <c r="R1412" i="1"/>
  <c r="Q1412" i="1"/>
  <c r="P1412" i="1"/>
  <c r="U1412" i="1" s="1"/>
  <c r="K1412" i="1"/>
  <c r="T1411" i="1"/>
  <c r="S1411" i="1"/>
  <c r="R1411" i="1"/>
  <c r="Q1411" i="1"/>
  <c r="P1411" i="1"/>
  <c r="U1411" i="1" s="1"/>
  <c r="K1411" i="1"/>
  <c r="T1410" i="1"/>
  <c r="S1410" i="1"/>
  <c r="R1410" i="1"/>
  <c r="Q1410" i="1"/>
  <c r="P1410" i="1"/>
  <c r="U1410" i="1" s="1"/>
  <c r="K1410" i="1"/>
  <c r="T1409" i="1"/>
  <c r="S1409" i="1"/>
  <c r="R1409" i="1"/>
  <c r="Q1409" i="1"/>
  <c r="P1409" i="1"/>
  <c r="U1409" i="1" s="1"/>
  <c r="K1409" i="1"/>
  <c r="T1408" i="1"/>
  <c r="S1408" i="1"/>
  <c r="R1408" i="1"/>
  <c r="Q1408" i="1"/>
  <c r="P1408" i="1"/>
  <c r="U1408" i="1" s="1"/>
  <c r="K1408" i="1"/>
  <c r="T1407" i="1"/>
  <c r="S1407" i="1"/>
  <c r="R1407" i="1"/>
  <c r="Q1407" i="1"/>
  <c r="P1407" i="1"/>
  <c r="U1407" i="1" s="1"/>
  <c r="K1407" i="1"/>
  <c r="T1406" i="1"/>
  <c r="S1406" i="1"/>
  <c r="R1406" i="1"/>
  <c r="Q1406" i="1"/>
  <c r="P1406" i="1"/>
  <c r="U1406" i="1" s="1"/>
  <c r="K1406" i="1"/>
  <c r="T1405" i="1"/>
  <c r="S1405" i="1"/>
  <c r="R1405" i="1"/>
  <c r="Q1405" i="1"/>
  <c r="P1405" i="1"/>
  <c r="U1405" i="1" s="1"/>
  <c r="K1405" i="1"/>
  <c r="T1404" i="1"/>
  <c r="S1404" i="1"/>
  <c r="R1404" i="1"/>
  <c r="Q1404" i="1"/>
  <c r="P1404" i="1"/>
  <c r="U1404" i="1" s="1"/>
  <c r="K1404" i="1"/>
  <c r="T1403" i="1"/>
  <c r="S1403" i="1"/>
  <c r="R1403" i="1"/>
  <c r="Q1403" i="1"/>
  <c r="P1403" i="1"/>
  <c r="U1403" i="1" s="1"/>
  <c r="K1403" i="1"/>
  <c r="T1402" i="1"/>
  <c r="S1402" i="1"/>
  <c r="R1402" i="1"/>
  <c r="Q1402" i="1"/>
  <c r="P1402" i="1"/>
  <c r="U1402" i="1" s="1"/>
  <c r="K1402" i="1"/>
  <c r="T1401" i="1"/>
  <c r="S1401" i="1"/>
  <c r="R1401" i="1"/>
  <c r="Q1401" i="1"/>
  <c r="P1401" i="1"/>
  <c r="U1401" i="1" s="1"/>
  <c r="K1401" i="1"/>
  <c r="T1400" i="1"/>
  <c r="S1400" i="1"/>
  <c r="R1400" i="1"/>
  <c r="Q1400" i="1"/>
  <c r="P1400" i="1"/>
  <c r="U1400" i="1" s="1"/>
  <c r="K1400" i="1"/>
  <c r="T1399" i="1"/>
  <c r="S1399" i="1"/>
  <c r="R1399" i="1"/>
  <c r="Q1399" i="1"/>
  <c r="P1399" i="1"/>
  <c r="U1399" i="1" s="1"/>
  <c r="K1399" i="1"/>
  <c r="T1398" i="1"/>
  <c r="S1398" i="1"/>
  <c r="R1398" i="1"/>
  <c r="Q1398" i="1"/>
  <c r="P1398" i="1"/>
  <c r="U1398" i="1" s="1"/>
  <c r="K1398" i="1"/>
  <c r="T1397" i="1"/>
  <c r="S1397" i="1"/>
  <c r="R1397" i="1"/>
  <c r="Q1397" i="1"/>
  <c r="P1397" i="1"/>
  <c r="U1397" i="1" s="1"/>
  <c r="K1397" i="1"/>
  <c r="T1396" i="1"/>
  <c r="S1396" i="1"/>
  <c r="R1396" i="1"/>
  <c r="Q1396" i="1"/>
  <c r="P1396" i="1"/>
  <c r="U1396" i="1" s="1"/>
  <c r="K1396" i="1"/>
  <c r="T1395" i="1"/>
  <c r="S1395" i="1"/>
  <c r="R1395" i="1"/>
  <c r="Q1395" i="1"/>
  <c r="P1395" i="1"/>
  <c r="U1395" i="1" s="1"/>
  <c r="K1395" i="1"/>
  <c r="T1394" i="1"/>
  <c r="S1394" i="1"/>
  <c r="R1394" i="1"/>
  <c r="Q1394" i="1"/>
  <c r="P1394" i="1"/>
  <c r="U1394" i="1" s="1"/>
  <c r="K1394" i="1"/>
  <c r="T1393" i="1"/>
  <c r="S1393" i="1"/>
  <c r="R1393" i="1"/>
  <c r="Q1393" i="1"/>
  <c r="P1393" i="1"/>
  <c r="U1393" i="1" s="1"/>
  <c r="K1393" i="1"/>
  <c r="T1392" i="1"/>
  <c r="S1392" i="1"/>
  <c r="R1392" i="1"/>
  <c r="Q1392" i="1"/>
  <c r="P1392" i="1"/>
  <c r="U1392" i="1" s="1"/>
  <c r="K1392" i="1"/>
  <c r="T1391" i="1"/>
  <c r="S1391" i="1"/>
  <c r="R1391" i="1"/>
  <c r="Q1391" i="1"/>
  <c r="P1391" i="1"/>
  <c r="U1391" i="1" s="1"/>
  <c r="K1391" i="1"/>
  <c r="T1390" i="1"/>
  <c r="S1390" i="1"/>
  <c r="R1390" i="1"/>
  <c r="Q1390" i="1"/>
  <c r="P1390" i="1"/>
  <c r="U1390" i="1" s="1"/>
  <c r="K1390" i="1"/>
  <c r="T1389" i="1"/>
  <c r="S1389" i="1"/>
  <c r="R1389" i="1"/>
  <c r="Q1389" i="1"/>
  <c r="P1389" i="1"/>
  <c r="U1389" i="1" s="1"/>
  <c r="K1389" i="1"/>
  <c r="T1388" i="1"/>
  <c r="S1388" i="1"/>
  <c r="R1388" i="1"/>
  <c r="Q1388" i="1"/>
  <c r="P1388" i="1"/>
  <c r="U1388" i="1" s="1"/>
  <c r="K1388" i="1"/>
  <c r="T1387" i="1"/>
  <c r="S1387" i="1"/>
  <c r="R1387" i="1"/>
  <c r="Q1387" i="1"/>
  <c r="P1387" i="1"/>
  <c r="U1387" i="1" s="1"/>
  <c r="K1387" i="1"/>
  <c r="T1386" i="1"/>
  <c r="S1386" i="1"/>
  <c r="R1386" i="1"/>
  <c r="Q1386" i="1"/>
  <c r="P1386" i="1"/>
  <c r="U1386" i="1" s="1"/>
  <c r="K1386" i="1"/>
  <c r="T1385" i="1"/>
  <c r="S1385" i="1"/>
  <c r="R1385" i="1"/>
  <c r="Q1385" i="1"/>
  <c r="P1385" i="1"/>
  <c r="U1385" i="1" s="1"/>
  <c r="K1385" i="1"/>
  <c r="T1384" i="1"/>
  <c r="S1384" i="1"/>
  <c r="R1384" i="1"/>
  <c r="Q1384" i="1"/>
  <c r="P1384" i="1"/>
  <c r="U1384" i="1" s="1"/>
  <c r="K1384" i="1"/>
  <c r="T1383" i="1"/>
  <c r="S1383" i="1"/>
  <c r="R1383" i="1"/>
  <c r="Q1383" i="1"/>
  <c r="P1383" i="1"/>
  <c r="U1383" i="1" s="1"/>
  <c r="K1383" i="1"/>
  <c r="T1382" i="1"/>
  <c r="S1382" i="1"/>
  <c r="R1382" i="1"/>
  <c r="Q1382" i="1"/>
  <c r="P1382" i="1"/>
  <c r="U1382" i="1" s="1"/>
  <c r="K1382" i="1"/>
  <c r="T1381" i="1"/>
  <c r="S1381" i="1"/>
  <c r="R1381" i="1"/>
  <c r="Q1381" i="1"/>
  <c r="P1381" i="1"/>
  <c r="U1381" i="1" s="1"/>
  <c r="K1381" i="1"/>
  <c r="T1380" i="1"/>
  <c r="S1380" i="1"/>
  <c r="R1380" i="1"/>
  <c r="Q1380" i="1"/>
  <c r="P1380" i="1"/>
  <c r="U1380" i="1" s="1"/>
  <c r="K1380" i="1"/>
  <c r="T1379" i="1"/>
  <c r="S1379" i="1"/>
  <c r="R1379" i="1"/>
  <c r="Q1379" i="1"/>
  <c r="P1379" i="1"/>
  <c r="U1379" i="1" s="1"/>
  <c r="K1379" i="1"/>
  <c r="T1378" i="1"/>
  <c r="S1378" i="1"/>
  <c r="R1378" i="1"/>
  <c r="Q1378" i="1"/>
  <c r="P1378" i="1"/>
  <c r="U1378" i="1" s="1"/>
  <c r="K1378" i="1"/>
  <c r="T1377" i="1"/>
  <c r="S1377" i="1"/>
  <c r="R1377" i="1"/>
  <c r="Q1377" i="1"/>
  <c r="P1377" i="1"/>
  <c r="U1377" i="1" s="1"/>
  <c r="K1377" i="1"/>
  <c r="T1376" i="1"/>
  <c r="S1376" i="1"/>
  <c r="R1376" i="1"/>
  <c r="Q1376" i="1"/>
  <c r="P1376" i="1"/>
  <c r="U1376" i="1" s="1"/>
  <c r="K1376" i="1"/>
  <c r="T1375" i="1"/>
  <c r="S1375" i="1"/>
  <c r="R1375" i="1"/>
  <c r="Q1375" i="1"/>
  <c r="P1375" i="1"/>
  <c r="U1375" i="1" s="1"/>
  <c r="K1375" i="1"/>
  <c r="T1374" i="1"/>
  <c r="S1374" i="1"/>
  <c r="R1374" i="1"/>
  <c r="Q1374" i="1"/>
  <c r="P1374" i="1"/>
  <c r="U1374" i="1" s="1"/>
  <c r="K1374" i="1"/>
  <c r="T1373" i="1"/>
  <c r="S1373" i="1"/>
  <c r="R1373" i="1"/>
  <c r="Q1373" i="1"/>
  <c r="P1373" i="1"/>
  <c r="U1373" i="1" s="1"/>
  <c r="K1373" i="1"/>
  <c r="T1372" i="1"/>
  <c r="S1372" i="1"/>
  <c r="R1372" i="1"/>
  <c r="Q1372" i="1"/>
  <c r="P1372" i="1"/>
  <c r="U1372" i="1" s="1"/>
  <c r="K1372" i="1"/>
  <c r="T1371" i="1"/>
  <c r="S1371" i="1"/>
  <c r="R1371" i="1"/>
  <c r="Q1371" i="1"/>
  <c r="P1371" i="1"/>
  <c r="U1371" i="1" s="1"/>
  <c r="K1371" i="1"/>
  <c r="T1370" i="1"/>
  <c r="S1370" i="1"/>
  <c r="R1370" i="1"/>
  <c r="Q1370" i="1"/>
  <c r="P1370" i="1"/>
  <c r="U1370" i="1" s="1"/>
  <c r="K1370" i="1"/>
  <c r="T1369" i="1"/>
  <c r="S1369" i="1"/>
  <c r="R1369" i="1"/>
  <c r="Q1369" i="1"/>
  <c r="P1369" i="1"/>
  <c r="U1369" i="1" s="1"/>
  <c r="K1369" i="1"/>
  <c r="T1368" i="1"/>
  <c r="S1368" i="1"/>
  <c r="R1368" i="1"/>
  <c r="Q1368" i="1"/>
  <c r="P1368" i="1"/>
  <c r="U1368" i="1" s="1"/>
  <c r="K1368" i="1"/>
  <c r="T1154" i="1" l="1"/>
  <c r="T1155" i="1"/>
  <c r="T1156" i="1"/>
  <c r="T1157" i="1"/>
  <c r="T1367" i="1"/>
  <c r="S1367" i="1"/>
  <c r="R1367" i="1"/>
  <c r="Q1367" i="1"/>
  <c r="P1367" i="1"/>
  <c r="U1367" i="1" s="1"/>
  <c r="K1367" i="1"/>
  <c r="T1366" i="1"/>
  <c r="S1366" i="1"/>
  <c r="R1366" i="1"/>
  <c r="Q1366" i="1"/>
  <c r="P1366" i="1"/>
  <c r="U1366" i="1" s="1"/>
  <c r="K1366" i="1"/>
  <c r="T1365" i="1"/>
  <c r="S1365" i="1"/>
  <c r="R1365" i="1"/>
  <c r="Q1365" i="1"/>
  <c r="P1365" i="1"/>
  <c r="U1365" i="1" s="1"/>
  <c r="K1365" i="1"/>
  <c r="T1364" i="1"/>
  <c r="S1364" i="1"/>
  <c r="R1364" i="1"/>
  <c r="Q1364" i="1"/>
  <c r="P1364" i="1"/>
  <c r="U1364" i="1" s="1"/>
  <c r="K1364" i="1"/>
  <c r="T1363" i="1"/>
  <c r="S1363" i="1"/>
  <c r="R1363" i="1"/>
  <c r="Q1363" i="1"/>
  <c r="P1363" i="1"/>
  <c r="U1363" i="1" s="1"/>
  <c r="K1363" i="1"/>
  <c r="T1362" i="1"/>
  <c r="S1362" i="1"/>
  <c r="R1362" i="1"/>
  <c r="Q1362" i="1"/>
  <c r="P1362" i="1"/>
  <c r="U1362" i="1" s="1"/>
  <c r="K1362" i="1"/>
  <c r="T1361" i="1"/>
  <c r="S1361" i="1"/>
  <c r="R1361" i="1"/>
  <c r="Q1361" i="1"/>
  <c r="P1361" i="1"/>
  <c r="U1361" i="1" s="1"/>
  <c r="K1361" i="1"/>
  <c r="T1360" i="1"/>
  <c r="S1360" i="1"/>
  <c r="R1360" i="1"/>
  <c r="Q1360" i="1"/>
  <c r="P1360" i="1"/>
  <c r="U1360" i="1" s="1"/>
  <c r="K1360" i="1"/>
  <c r="T1359" i="1"/>
  <c r="S1359" i="1"/>
  <c r="R1359" i="1"/>
  <c r="Q1359" i="1"/>
  <c r="P1359" i="1"/>
  <c r="U1359" i="1" s="1"/>
  <c r="K1359" i="1"/>
  <c r="T1358" i="1"/>
  <c r="S1358" i="1"/>
  <c r="R1358" i="1"/>
  <c r="Q1358" i="1"/>
  <c r="P1358" i="1"/>
  <c r="U1358" i="1" s="1"/>
  <c r="K1358" i="1"/>
  <c r="T1357" i="1"/>
  <c r="S1357" i="1"/>
  <c r="R1357" i="1"/>
  <c r="Q1357" i="1"/>
  <c r="P1357" i="1"/>
  <c r="U1357" i="1" s="1"/>
  <c r="K1357" i="1"/>
  <c r="T1356" i="1"/>
  <c r="S1356" i="1"/>
  <c r="R1356" i="1"/>
  <c r="Q1356" i="1"/>
  <c r="P1356" i="1"/>
  <c r="U1356" i="1" s="1"/>
  <c r="K1356" i="1"/>
  <c r="T1355" i="1"/>
  <c r="S1355" i="1"/>
  <c r="R1355" i="1"/>
  <c r="Q1355" i="1"/>
  <c r="P1355" i="1"/>
  <c r="U1355" i="1" s="1"/>
  <c r="K1355" i="1"/>
  <c r="T1354" i="1"/>
  <c r="S1354" i="1"/>
  <c r="R1354" i="1"/>
  <c r="Q1354" i="1"/>
  <c r="P1354" i="1"/>
  <c r="U1354" i="1" s="1"/>
  <c r="K1354" i="1"/>
  <c r="T1353" i="1"/>
  <c r="S1353" i="1"/>
  <c r="R1353" i="1"/>
  <c r="Q1353" i="1"/>
  <c r="P1353" i="1"/>
  <c r="U1353" i="1" s="1"/>
  <c r="K1353" i="1"/>
  <c r="T1352" i="1"/>
  <c r="S1352" i="1"/>
  <c r="R1352" i="1"/>
  <c r="Q1352" i="1"/>
  <c r="P1352" i="1"/>
  <c r="U1352" i="1" s="1"/>
  <c r="K1352" i="1"/>
  <c r="T1351" i="1"/>
  <c r="S1351" i="1"/>
  <c r="R1351" i="1"/>
  <c r="Q1351" i="1"/>
  <c r="P1351" i="1"/>
  <c r="U1351" i="1" s="1"/>
  <c r="K1351" i="1"/>
  <c r="T1350" i="1"/>
  <c r="S1350" i="1"/>
  <c r="R1350" i="1"/>
  <c r="Q1350" i="1"/>
  <c r="P1350" i="1"/>
  <c r="U1350" i="1" s="1"/>
  <c r="K1350" i="1"/>
  <c r="T1349" i="1"/>
  <c r="S1349" i="1"/>
  <c r="R1349" i="1"/>
  <c r="Q1349" i="1"/>
  <c r="P1349" i="1"/>
  <c r="U1349" i="1" s="1"/>
  <c r="K1349" i="1"/>
  <c r="T1348" i="1"/>
  <c r="S1348" i="1"/>
  <c r="R1348" i="1"/>
  <c r="Q1348" i="1"/>
  <c r="P1348" i="1"/>
  <c r="U1348" i="1" s="1"/>
  <c r="K1348" i="1"/>
  <c r="T1347" i="1"/>
  <c r="S1347" i="1"/>
  <c r="R1347" i="1"/>
  <c r="Q1347" i="1"/>
  <c r="P1347" i="1"/>
  <c r="U1347" i="1" s="1"/>
  <c r="K1347" i="1"/>
  <c r="T1346" i="1"/>
  <c r="S1346" i="1"/>
  <c r="R1346" i="1"/>
  <c r="Q1346" i="1"/>
  <c r="P1346" i="1"/>
  <c r="U1346" i="1" s="1"/>
  <c r="K1346" i="1"/>
  <c r="T1345" i="1"/>
  <c r="S1345" i="1"/>
  <c r="R1345" i="1"/>
  <c r="Q1345" i="1"/>
  <c r="P1345" i="1"/>
  <c r="U1345" i="1" s="1"/>
  <c r="K1345" i="1"/>
  <c r="T1344" i="1"/>
  <c r="S1344" i="1"/>
  <c r="R1344" i="1"/>
  <c r="Q1344" i="1"/>
  <c r="P1344" i="1"/>
  <c r="U1344" i="1" s="1"/>
  <c r="K1344" i="1"/>
  <c r="T1343" i="1"/>
  <c r="S1343" i="1"/>
  <c r="R1343" i="1"/>
  <c r="Q1343" i="1"/>
  <c r="P1343" i="1"/>
  <c r="U1343" i="1" s="1"/>
  <c r="K1343" i="1"/>
  <c r="T1342" i="1"/>
  <c r="S1342" i="1"/>
  <c r="R1342" i="1"/>
  <c r="Q1342" i="1"/>
  <c r="P1342" i="1"/>
  <c r="U1342" i="1" s="1"/>
  <c r="K1342" i="1"/>
  <c r="T1341" i="1"/>
  <c r="S1341" i="1"/>
  <c r="R1341" i="1"/>
  <c r="Q1341" i="1"/>
  <c r="P1341" i="1"/>
  <c r="U1341" i="1" s="1"/>
  <c r="K1341" i="1"/>
  <c r="T1340" i="1"/>
  <c r="S1340" i="1"/>
  <c r="R1340" i="1"/>
  <c r="Q1340" i="1"/>
  <c r="P1340" i="1"/>
  <c r="U1340" i="1" s="1"/>
  <c r="K1340" i="1"/>
  <c r="T1339" i="1"/>
  <c r="S1339" i="1"/>
  <c r="R1339" i="1"/>
  <c r="Q1339" i="1"/>
  <c r="P1339" i="1"/>
  <c r="U1339" i="1" s="1"/>
  <c r="K1339" i="1"/>
  <c r="T1338" i="1"/>
  <c r="S1338" i="1"/>
  <c r="R1338" i="1"/>
  <c r="Q1338" i="1"/>
  <c r="P1338" i="1"/>
  <c r="U1338" i="1" s="1"/>
  <c r="K1338" i="1"/>
  <c r="T1337" i="1"/>
  <c r="S1337" i="1"/>
  <c r="R1337" i="1"/>
  <c r="Q1337" i="1"/>
  <c r="P1337" i="1"/>
  <c r="U1337" i="1" s="1"/>
  <c r="K1337" i="1"/>
  <c r="T1336" i="1"/>
  <c r="S1336" i="1"/>
  <c r="R1336" i="1"/>
  <c r="Q1336" i="1"/>
  <c r="P1336" i="1"/>
  <c r="U1336" i="1" s="1"/>
  <c r="K1336" i="1"/>
  <c r="T1335" i="1"/>
  <c r="S1335" i="1"/>
  <c r="R1335" i="1"/>
  <c r="Q1335" i="1"/>
  <c r="P1335" i="1"/>
  <c r="U1335" i="1" s="1"/>
  <c r="K1335" i="1"/>
  <c r="T1334" i="1"/>
  <c r="S1334" i="1"/>
  <c r="R1334" i="1"/>
  <c r="Q1334" i="1"/>
  <c r="P1334" i="1"/>
  <c r="U1334" i="1" s="1"/>
  <c r="K1334" i="1"/>
  <c r="T1333" i="1"/>
  <c r="S1333" i="1"/>
  <c r="R1333" i="1"/>
  <c r="Q1333" i="1"/>
  <c r="P1333" i="1"/>
  <c r="U1333" i="1" s="1"/>
  <c r="K1333" i="1"/>
  <c r="T1332" i="1"/>
  <c r="S1332" i="1"/>
  <c r="R1332" i="1"/>
  <c r="Q1332" i="1"/>
  <c r="P1332" i="1"/>
  <c r="U1332" i="1" s="1"/>
  <c r="K1332" i="1"/>
  <c r="T1331" i="1"/>
  <c r="S1331" i="1"/>
  <c r="R1331" i="1"/>
  <c r="Q1331" i="1"/>
  <c r="P1331" i="1"/>
  <c r="U1331" i="1" s="1"/>
  <c r="K1331" i="1"/>
  <c r="T1330" i="1"/>
  <c r="S1330" i="1"/>
  <c r="R1330" i="1"/>
  <c r="Q1330" i="1"/>
  <c r="P1330" i="1"/>
  <c r="U1330" i="1" s="1"/>
  <c r="K1330" i="1"/>
  <c r="T1329" i="1"/>
  <c r="S1329" i="1"/>
  <c r="R1329" i="1"/>
  <c r="Q1329" i="1"/>
  <c r="P1329" i="1"/>
  <c r="U1329" i="1" s="1"/>
  <c r="K1329" i="1"/>
  <c r="T1328" i="1"/>
  <c r="S1328" i="1"/>
  <c r="R1328" i="1"/>
  <c r="Q1328" i="1"/>
  <c r="P1328" i="1"/>
  <c r="U1328" i="1" s="1"/>
  <c r="K1328" i="1"/>
  <c r="T1327" i="1"/>
  <c r="S1327" i="1"/>
  <c r="R1327" i="1"/>
  <c r="Q1327" i="1"/>
  <c r="P1327" i="1"/>
  <c r="U1327" i="1" s="1"/>
  <c r="K1327" i="1"/>
  <c r="T1326" i="1"/>
  <c r="S1326" i="1"/>
  <c r="R1326" i="1"/>
  <c r="Q1326" i="1"/>
  <c r="P1326" i="1"/>
  <c r="U1326" i="1" s="1"/>
  <c r="K1326" i="1"/>
  <c r="T1325" i="1"/>
  <c r="S1325" i="1"/>
  <c r="R1325" i="1"/>
  <c r="Q1325" i="1"/>
  <c r="P1325" i="1"/>
  <c r="U1325" i="1" s="1"/>
  <c r="K1325" i="1"/>
  <c r="T1324" i="1"/>
  <c r="S1324" i="1"/>
  <c r="R1324" i="1"/>
  <c r="Q1324" i="1"/>
  <c r="P1324" i="1"/>
  <c r="U1324" i="1" s="1"/>
  <c r="K1324" i="1"/>
  <c r="T1323" i="1"/>
  <c r="S1323" i="1"/>
  <c r="R1323" i="1"/>
  <c r="Q1323" i="1"/>
  <c r="P1323" i="1"/>
  <c r="U1323" i="1" s="1"/>
  <c r="K1323" i="1"/>
  <c r="T1322" i="1"/>
  <c r="S1322" i="1"/>
  <c r="R1322" i="1"/>
  <c r="Q1322" i="1"/>
  <c r="P1322" i="1"/>
  <c r="U1322" i="1" s="1"/>
  <c r="K1322" i="1"/>
  <c r="T1321" i="1"/>
  <c r="S1321" i="1"/>
  <c r="R1321" i="1"/>
  <c r="Q1321" i="1"/>
  <c r="P1321" i="1"/>
  <c r="U1321" i="1" s="1"/>
  <c r="K1321" i="1"/>
  <c r="T1320" i="1"/>
  <c r="S1320" i="1"/>
  <c r="R1320" i="1"/>
  <c r="Q1320" i="1"/>
  <c r="P1320" i="1"/>
  <c r="U1320" i="1" s="1"/>
  <c r="K1320" i="1"/>
  <c r="T1319" i="1"/>
  <c r="S1319" i="1"/>
  <c r="R1319" i="1"/>
  <c r="Q1319" i="1"/>
  <c r="P1319" i="1"/>
  <c r="U1319" i="1" s="1"/>
  <c r="K1319" i="1"/>
  <c r="T1318" i="1"/>
  <c r="S1318" i="1"/>
  <c r="R1318" i="1"/>
  <c r="Q1318" i="1"/>
  <c r="P1318" i="1"/>
  <c r="U1318" i="1" s="1"/>
  <c r="K1318" i="1"/>
  <c r="T1317" i="1"/>
  <c r="S1317" i="1"/>
  <c r="R1317" i="1"/>
  <c r="Q1317" i="1"/>
  <c r="P1317" i="1"/>
  <c r="U1317" i="1" s="1"/>
  <c r="K1317" i="1"/>
  <c r="T1316" i="1"/>
  <c r="S1316" i="1"/>
  <c r="R1316" i="1"/>
  <c r="Q1316" i="1"/>
  <c r="P1316" i="1"/>
  <c r="U1316" i="1" s="1"/>
  <c r="K1316" i="1"/>
  <c r="T1315" i="1"/>
  <c r="S1315" i="1"/>
  <c r="R1315" i="1"/>
  <c r="Q1315" i="1"/>
  <c r="P1315" i="1"/>
  <c r="U1315" i="1" s="1"/>
  <c r="K1315" i="1"/>
  <c r="T1314" i="1"/>
  <c r="S1314" i="1"/>
  <c r="R1314" i="1"/>
  <c r="Q1314" i="1"/>
  <c r="P1314" i="1"/>
  <c r="U1314" i="1" s="1"/>
  <c r="K1314" i="1"/>
  <c r="T1313" i="1"/>
  <c r="S1313" i="1"/>
  <c r="R1313" i="1"/>
  <c r="Q1313" i="1"/>
  <c r="P1313" i="1"/>
  <c r="U1313" i="1" s="1"/>
  <c r="K1313" i="1"/>
  <c r="T1312" i="1"/>
  <c r="S1312" i="1"/>
  <c r="R1312" i="1"/>
  <c r="Q1312" i="1"/>
  <c r="P1312" i="1"/>
  <c r="U1312" i="1" s="1"/>
  <c r="K1312" i="1"/>
  <c r="T1311" i="1"/>
  <c r="S1311" i="1"/>
  <c r="R1311" i="1"/>
  <c r="Q1311" i="1"/>
  <c r="P1311" i="1"/>
  <c r="U1311" i="1" s="1"/>
  <c r="K1311" i="1"/>
  <c r="T1310" i="1"/>
  <c r="S1310" i="1"/>
  <c r="R1310" i="1"/>
  <c r="Q1310" i="1"/>
  <c r="P1310" i="1"/>
  <c r="U1310" i="1" s="1"/>
  <c r="K1310" i="1"/>
  <c r="T1309" i="1"/>
  <c r="S1309" i="1"/>
  <c r="R1309" i="1"/>
  <c r="Q1309" i="1"/>
  <c r="P1309" i="1"/>
  <c r="U1309" i="1" s="1"/>
  <c r="K1309" i="1"/>
  <c r="T1308" i="1"/>
  <c r="S1308" i="1"/>
  <c r="R1308" i="1"/>
  <c r="Q1308" i="1"/>
  <c r="P1308" i="1"/>
  <c r="U1308" i="1" s="1"/>
  <c r="K1308" i="1"/>
  <c r="T1307" i="1"/>
  <c r="S1307" i="1"/>
  <c r="R1307" i="1"/>
  <c r="Q1307" i="1"/>
  <c r="P1307" i="1"/>
  <c r="U1307" i="1" s="1"/>
  <c r="K1307" i="1"/>
  <c r="T1306" i="1"/>
  <c r="S1306" i="1"/>
  <c r="R1306" i="1"/>
  <c r="Q1306" i="1"/>
  <c r="P1306" i="1"/>
  <c r="U1306" i="1" s="1"/>
  <c r="K1306" i="1"/>
  <c r="T1305" i="1"/>
  <c r="S1305" i="1"/>
  <c r="R1305" i="1"/>
  <c r="Q1305" i="1"/>
  <c r="P1305" i="1"/>
  <c r="U1305" i="1" s="1"/>
  <c r="K1305" i="1"/>
  <c r="T1304" i="1"/>
  <c r="S1304" i="1"/>
  <c r="R1304" i="1"/>
  <c r="Q1304" i="1"/>
  <c r="P1304" i="1"/>
  <c r="U1304" i="1" s="1"/>
  <c r="K1304" i="1"/>
  <c r="T1303" i="1"/>
  <c r="S1303" i="1"/>
  <c r="R1303" i="1"/>
  <c r="Q1303" i="1"/>
  <c r="P1303" i="1"/>
  <c r="U1303" i="1" s="1"/>
  <c r="K1303" i="1"/>
  <c r="T1302" i="1"/>
  <c r="S1302" i="1"/>
  <c r="R1302" i="1"/>
  <c r="Q1302" i="1"/>
  <c r="P1302" i="1"/>
  <c r="U1302" i="1" s="1"/>
  <c r="K1302" i="1"/>
  <c r="T1301" i="1"/>
  <c r="S1301" i="1"/>
  <c r="R1301" i="1"/>
  <c r="Q1301" i="1"/>
  <c r="P1301" i="1"/>
  <c r="U1301" i="1" s="1"/>
  <c r="K1301" i="1"/>
  <c r="T1300" i="1"/>
  <c r="S1300" i="1"/>
  <c r="R1300" i="1"/>
  <c r="Q1300" i="1"/>
  <c r="P1300" i="1"/>
  <c r="U1300" i="1" s="1"/>
  <c r="K1300" i="1"/>
  <c r="T1299" i="1"/>
  <c r="S1299" i="1"/>
  <c r="R1299" i="1"/>
  <c r="Q1299" i="1"/>
  <c r="P1299" i="1"/>
  <c r="U1299" i="1" s="1"/>
  <c r="K1299" i="1"/>
  <c r="T1298" i="1"/>
  <c r="S1298" i="1"/>
  <c r="R1298" i="1"/>
  <c r="Q1298" i="1"/>
  <c r="P1298" i="1"/>
  <c r="U1298" i="1" s="1"/>
  <c r="K1298" i="1"/>
  <c r="T1297" i="1"/>
  <c r="S1297" i="1"/>
  <c r="R1297" i="1"/>
  <c r="Q1297" i="1"/>
  <c r="P1297" i="1"/>
  <c r="U1297" i="1" s="1"/>
  <c r="K1297" i="1"/>
  <c r="T1296" i="1"/>
  <c r="S1296" i="1"/>
  <c r="R1296" i="1"/>
  <c r="Q1296" i="1"/>
  <c r="P1296" i="1"/>
  <c r="U1296" i="1" s="1"/>
  <c r="K1296" i="1"/>
  <c r="T1295" i="1"/>
  <c r="S1295" i="1"/>
  <c r="R1295" i="1"/>
  <c r="Q1295" i="1"/>
  <c r="P1295" i="1"/>
  <c r="U1295" i="1" s="1"/>
  <c r="K1295" i="1"/>
  <c r="T1294" i="1"/>
  <c r="S1294" i="1"/>
  <c r="R1294" i="1"/>
  <c r="Q1294" i="1"/>
  <c r="P1294" i="1"/>
  <c r="U1294" i="1" s="1"/>
  <c r="K1294" i="1"/>
  <c r="T1293" i="1"/>
  <c r="S1293" i="1"/>
  <c r="R1293" i="1"/>
  <c r="Q1293" i="1"/>
  <c r="P1293" i="1"/>
  <c r="U1293" i="1" s="1"/>
  <c r="K1293" i="1"/>
  <c r="T1292" i="1"/>
  <c r="S1292" i="1"/>
  <c r="R1292" i="1"/>
  <c r="Q1292" i="1"/>
  <c r="P1292" i="1"/>
  <c r="U1292" i="1" s="1"/>
  <c r="K1292" i="1"/>
  <c r="T1291" i="1"/>
  <c r="S1291" i="1"/>
  <c r="R1291" i="1"/>
  <c r="Q1291" i="1"/>
  <c r="P1291" i="1"/>
  <c r="U1291" i="1" s="1"/>
  <c r="K1291" i="1"/>
  <c r="T1290" i="1"/>
  <c r="S1290" i="1"/>
  <c r="R1290" i="1"/>
  <c r="Q1290" i="1"/>
  <c r="P1290" i="1"/>
  <c r="U1290" i="1" s="1"/>
  <c r="K1290" i="1"/>
  <c r="T1289" i="1"/>
  <c r="S1289" i="1"/>
  <c r="R1289" i="1"/>
  <c r="Q1289" i="1"/>
  <c r="P1289" i="1"/>
  <c r="U1289" i="1" s="1"/>
  <c r="K1289" i="1"/>
  <c r="T1288" i="1"/>
  <c r="S1288" i="1"/>
  <c r="R1288" i="1"/>
  <c r="Q1288" i="1"/>
  <c r="P1288" i="1"/>
  <c r="U1288" i="1" s="1"/>
  <c r="K1288" i="1"/>
  <c r="T1287" i="1"/>
  <c r="S1287" i="1"/>
  <c r="R1287" i="1"/>
  <c r="Q1287" i="1"/>
  <c r="P1287" i="1"/>
  <c r="U1287" i="1" s="1"/>
  <c r="K1287" i="1"/>
  <c r="T1286" i="1"/>
  <c r="S1286" i="1"/>
  <c r="R1286" i="1"/>
  <c r="Q1286" i="1"/>
  <c r="P1286" i="1"/>
  <c r="U1286" i="1" s="1"/>
  <c r="K1286" i="1"/>
  <c r="T1285" i="1"/>
  <c r="S1285" i="1"/>
  <c r="R1285" i="1"/>
  <c r="Q1285" i="1"/>
  <c r="P1285" i="1"/>
  <c r="U1285" i="1" s="1"/>
  <c r="K1285" i="1"/>
  <c r="T1284" i="1"/>
  <c r="S1284" i="1"/>
  <c r="R1284" i="1"/>
  <c r="Q1284" i="1"/>
  <c r="P1284" i="1"/>
  <c r="U1284" i="1" s="1"/>
  <c r="K1284" i="1"/>
  <c r="T1283" i="1"/>
  <c r="S1283" i="1"/>
  <c r="R1283" i="1"/>
  <c r="Q1283" i="1"/>
  <c r="P1283" i="1"/>
  <c r="U1283" i="1" s="1"/>
  <c r="K1283" i="1"/>
  <c r="T1282" i="1"/>
  <c r="S1282" i="1"/>
  <c r="R1282" i="1"/>
  <c r="Q1282" i="1"/>
  <c r="P1282" i="1"/>
  <c r="U1282" i="1" s="1"/>
  <c r="K1282" i="1"/>
  <c r="T1281" i="1"/>
  <c r="S1281" i="1"/>
  <c r="R1281" i="1"/>
  <c r="Q1281" i="1"/>
  <c r="P1281" i="1"/>
  <c r="U1281" i="1" s="1"/>
  <c r="K1281" i="1"/>
  <c r="T1280" i="1"/>
  <c r="S1280" i="1"/>
  <c r="R1280" i="1"/>
  <c r="Q1280" i="1"/>
  <c r="P1280" i="1"/>
  <c r="U1280" i="1" s="1"/>
  <c r="K1280" i="1"/>
  <c r="T1279" i="1"/>
  <c r="S1279" i="1"/>
  <c r="R1279" i="1"/>
  <c r="Q1279" i="1"/>
  <c r="P1279" i="1"/>
  <c r="U1279" i="1" s="1"/>
  <c r="K1279" i="1"/>
  <c r="T1278" i="1"/>
  <c r="S1278" i="1"/>
  <c r="R1278" i="1"/>
  <c r="Q1278" i="1"/>
  <c r="P1278" i="1"/>
  <c r="U1278" i="1" s="1"/>
  <c r="K1278" i="1"/>
  <c r="T1277" i="1"/>
  <c r="S1277" i="1"/>
  <c r="R1277" i="1"/>
  <c r="Q1277" i="1"/>
  <c r="P1277" i="1"/>
  <c r="U1277" i="1" s="1"/>
  <c r="K1277" i="1"/>
  <c r="T1276" i="1"/>
  <c r="S1276" i="1"/>
  <c r="R1276" i="1"/>
  <c r="Q1276" i="1"/>
  <c r="P1276" i="1"/>
  <c r="U1276" i="1" s="1"/>
  <c r="K1276" i="1"/>
  <c r="T1275" i="1"/>
  <c r="S1275" i="1"/>
  <c r="R1275" i="1"/>
  <c r="Q1275" i="1"/>
  <c r="P1275" i="1"/>
  <c r="U1275" i="1" s="1"/>
  <c r="K1275" i="1"/>
  <c r="T1274" i="1"/>
  <c r="S1274" i="1"/>
  <c r="R1274" i="1"/>
  <c r="Q1274" i="1"/>
  <c r="P1274" i="1"/>
  <c r="U1274" i="1" s="1"/>
  <c r="K1274" i="1"/>
  <c r="T1273" i="1"/>
  <c r="S1273" i="1"/>
  <c r="R1273" i="1"/>
  <c r="Q1273" i="1"/>
  <c r="P1273" i="1"/>
  <c r="U1273" i="1" s="1"/>
  <c r="K1273" i="1"/>
  <c r="T1272" i="1"/>
  <c r="S1272" i="1"/>
  <c r="R1272" i="1"/>
  <c r="Q1272" i="1"/>
  <c r="P1272" i="1"/>
  <c r="U1272" i="1" s="1"/>
  <c r="K1272" i="1"/>
  <c r="T1271" i="1"/>
  <c r="S1271" i="1"/>
  <c r="R1271" i="1"/>
  <c r="Q1271" i="1"/>
  <c r="P1271" i="1"/>
  <c r="U1271" i="1" s="1"/>
  <c r="K1271" i="1"/>
  <c r="T1270" i="1"/>
  <c r="S1270" i="1"/>
  <c r="R1270" i="1"/>
  <c r="Q1270" i="1"/>
  <c r="P1270" i="1"/>
  <c r="U1270" i="1" s="1"/>
  <c r="K1270" i="1"/>
  <c r="T1269" i="1"/>
  <c r="S1269" i="1"/>
  <c r="R1269" i="1"/>
  <c r="Q1269" i="1"/>
  <c r="P1269" i="1"/>
  <c r="U1269" i="1" s="1"/>
  <c r="K1269" i="1"/>
  <c r="T1268" i="1"/>
  <c r="S1268" i="1"/>
  <c r="R1268" i="1"/>
  <c r="Q1268" i="1"/>
  <c r="P1268" i="1"/>
  <c r="U1268" i="1" s="1"/>
  <c r="K1268" i="1"/>
  <c r="T1267" i="1"/>
  <c r="S1267" i="1"/>
  <c r="R1267" i="1"/>
  <c r="Q1267" i="1"/>
  <c r="P1267" i="1"/>
  <c r="U1267" i="1" s="1"/>
  <c r="K1267" i="1"/>
  <c r="T1266" i="1"/>
  <c r="S1266" i="1"/>
  <c r="R1266" i="1"/>
  <c r="Q1266" i="1"/>
  <c r="P1266" i="1"/>
  <c r="U1266" i="1" s="1"/>
  <c r="K1266" i="1"/>
  <c r="T1265" i="1"/>
  <c r="S1265" i="1"/>
  <c r="R1265" i="1"/>
  <c r="Q1265" i="1"/>
  <c r="P1265" i="1"/>
  <c r="U1265" i="1" s="1"/>
  <c r="K1265" i="1"/>
  <c r="T1264" i="1"/>
  <c r="S1264" i="1"/>
  <c r="R1264" i="1"/>
  <c r="Q1264" i="1"/>
  <c r="P1264" i="1"/>
  <c r="U1264" i="1" s="1"/>
  <c r="K1264" i="1"/>
  <c r="T1263" i="1"/>
  <c r="S1263" i="1"/>
  <c r="R1263" i="1"/>
  <c r="Q1263" i="1"/>
  <c r="P1263" i="1"/>
  <c r="U1263" i="1" s="1"/>
  <c r="K1263" i="1"/>
  <c r="T1262" i="1"/>
  <c r="S1262" i="1"/>
  <c r="R1262" i="1"/>
  <c r="Q1262" i="1"/>
  <c r="P1262" i="1"/>
  <c r="U1262" i="1" s="1"/>
  <c r="K1262" i="1"/>
  <c r="T1261" i="1"/>
  <c r="S1261" i="1"/>
  <c r="R1261" i="1"/>
  <c r="Q1261" i="1"/>
  <c r="P1261" i="1"/>
  <c r="U1261" i="1" s="1"/>
  <c r="K1261" i="1"/>
  <c r="T1260" i="1"/>
  <c r="S1260" i="1"/>
  <c r="R1260" i="1"/>
  <c r="Q1260" i="1"/>
  <c r="P1260" i="1"/>
  <c r="U1260" i="1" s="1"/>
  <c r="K1260" i="1"/>
  <c r="T1259" i="1"/>
  <c r="S1259" i="1"/>
  <c r="R1259" i="1"/>
  <c r="Q1259" i="1"/>
  <c r="P1259" i="1"/>
  <c r="U1259" i="1" s="1"/>
  <c r="K1259" i="1"/>
  <c r="T1258" i="1"/>
  <c r="S1258" i="1"/>
  <c r="R1258" i="1"/>
  <c r="Q1258" i="1"/>
  <c r="P1258" i="1"/>
  <c r="U1258" i="1" s="1"/>
  <c r="K1258" i="1"/>
  <c r="T1257" i="1"/>
  <c r="S1257" i="1"/>
  <c r="R1257" i="1"/>
  <c r="Q1257" i="1"/>
  <c r="P1257" i="1"/>
  <c r="U1257" i="1" s="1"/>
  <c r="K1257" i="1"/>
  <c r="T1256" i="1"/>
  <c r="S1256" i="1"/>
  <c r="R1256" i="1"/>
  <c r="Q1256" i="1"/>
  <c r="P1256" i="1"/>
  <c r="U1256" i="1" s="1"/>
  <c r="K1256" i="1"/>
  <c r="T1255" i="1"/>
  <c r="S1255" i="1"/>
  <c r="R1255" i="1"/>
  <c r="Q1255" i="1"/>
  <c r="P1255" i="1"/>
  <c r="U1255" i="1" s="1"/>
  <c r="K1255" i="1"/>
  <c r="T1254" i="1"/>
  <c r="S1254" i="1"/>
  <c r="R1254" i="1"/>
  <c r="Q1254" i="1"/>
  <c r="P1254" i="1"/>
  <c r="U1254" i="1" s="1"/>
  <c r="K1254" i="1"/>
  <c r="T1253" i="1"/>
  <c r="S1253" i="1"/>
  <c r="R1253" i="1"/>
  <c r="Q1253" i="1"/>
  <c r="P1253" i="1"/>
  <c r="U1253" i="1" s="1"/>
  <c r="K1253" i="1"/>
  <c r="T1252" i="1"/>
  <c r="S1252" i="1"/>
  <c r="R1252" i="1"/>
  <c r="Q1252" i="1"/>
  <c r="P1252" i="1"/>
  <c r="U1252" i="1" s="1"/>
  <c r="K1252" i="1"/>
  <c r="T1251" i="1"/>
  <c r="S1251" i="1"/>
  <c r="R1251" i="1"/>
  <c r="Q1251" i="1"/>
  <c r="P1251" i="1"/>
  <c r="U1251" i="1" s="1"/>
  <c r="K1251" i="1"/>
  <c r="T1250" i="1"/>
  <c r="S1250" i="1"/>
  <c r="R1250" i="1"/>
  <c r="Q1250" i="1"/>
  <c r="P1250" i="1"/>
  <c r="U1250" i="1" s="1"/>
  <c r="K1250" i="1"/>
  <c r="T1249" i="1"/>
  <c r="S1249" i="1"/>
  <c r="R1249" i="1"/>
  <c r="Q1249" i="1"/>
  <c r="P1249" i="1"/>
  <c r="U1249" i="1" s="1"/>
  <c r="K1249" i="1"/>
  <c r="T1248" i="1"/>
  <c r="S1248" i="1"/>
  <c r="R1248" i="1"/>
  <c r="Q1248" i="1"/>
  <c r="P1248" i="1"/>
  <c r="U1248" i="1" s="1"/>
  <c r="K1248" i="1"/>
  <c r="T1247" i="1"/>
  <c r="S1247" i="1"/>
  <c r="R1247" i="1"/>
  <c r="Q1247" i="1"/>
  <c r="P1247" i="1"/>
  <c r="U1247" i="1" s="1"/>
  <c r="K1247" i="1"/>
  <c r="T1246" i="1"/>
  <c r="S1246" i="1"/>
  <c r="R1246" i="1"/>
  <c r="Q1246" i="1"/>
  <c r="P1246" i="1"/>
  <c r="U1246" i="1" s="1"/>
  <c r="K1246" i="1"/>
  <c r="T1245" i="1"/>
  <c r="S1245" i="1"/>
  <c r="R1245" i="1"/>
  <c r="Q1245" i="1"/>
  <c r="P1245" i="1"/>
  <c r="U1245" i="1" s="1"/>
  <c r="K1245" i="1"/>
  <c r="T1244" i="1"/>
  <c r="S1244" i="1"/>
  <c r="R1244" i="1"/>
  <c r="Q1244" i="1"/>
  <c r="P1244" i="1"/>
  <c r="U1244" i="1" s="1"/>
  <c r="K1244" i="1"/>
  <c r="T1243" i="1"/>
  <c r="S1243" i="1"/>
  <c r="R1243" i="1"/>
  <c r="Q1243" i="1"/>
  <c r="P1243" i="1"/>
  <c r="U1243" i="1" s="1"/>
  <c r="K1243" i="1"/>
  <c r="T1242" i="1"/>
  <c r="S1242" i="1"/>
  <c r="R1242" i="1"/>
  <c r="Q1242" i="1"/>
  <c r="P1242" i="1"/>
  <c r="U1242" i="1" s="1"/>
  <c r="K1242" i="1"/>
  <c r="T1241" i="1"/>
  <c r="S1241" i="1"/>
  <c r="R1241" i="1"/>
  <c r="Q1241" i="1"/>
  <c r="P1241" i="1"/>
  <c r="U1241" i="1" s="1"/>
  <c r="K1241" i="1"/>
  <c r="T1240" i="1"/>
  <c r="S1240" i="1"/>
  <c r="R1240" i="1"/>
  <c r="Q1240" i="1"/>
  <c r="P1240" i="1"/>
  <c r="U1240" i="1" s="1"/>
  <c r="K1240" i="1"/>
  <c r="T1239" i="1"/>
  <c r="S1239" i="1"/>
  <c r="R1239" i="1"/>
  <c r="Q1239" i="1"/>
  <c r="P1239" i="1"/>
  <c r="U1239" i="1" s="1"/>
  <c r="K1239" i="1"/>
  <c r="T1238" i="1"/>
  <c r="S1238" i="1"/>
  <c r="R1238" i="1"/>
  <c r="Q1238" i="1"/>
  <c r="P1238" i="1"/>
  <c r="U1238" i="1" s="1"/>
  <c r="K1238" i="1"/>
  <c r="T1237" i="1"/>
  <c r="S1237" i="1"/>
  <c r="R1237" i="1"/>
  <c r="Q1237" i="1"/>
  <c r="P1237" i="1"/>
  <c r="U1237" i="1" s="1"/>
  <c r="K1237" i="1"/>
  <c r="T1236" i="1"/>
  <c r="S1236" i="1"/>
  <c r="R1236" i="1"/>
  <c r="Q1236" i="1"/>
  <c r="P1236" i="1"/>
  <c r="U1236" i="1" s="1"/>
  <c r="K1236" i="1"/>
  <c r="T1235" i="1"/>
  <c r="S1235" i="1"/>
  <c r="R1235" i="1"/>
  <c r="Q1235" i="1"/>
  <c r="P1235" i="1"/>
  <c r="U1235" i="1" s="1"/>
  <c r="K1235" i="1"/>
  <c r="T1234" i="1"/>
  <c r="S1234" i="1"/>
  <c r="R1234" i="1"/>
  <c r="Q1234" i="1"/>
  <c r="P1234" i="1"/>
  <c r="U1234" i="1" s="1"/>
  <c r="K1234" i="1"/>
  <c r="T1233" i="1"/>
  <c r="S1233" i="1"/>
  <c r="R1233" i="1"/>
  <c r="Q1233" i="1"/>
  <c r="P1233" i="1"/>
  <c r="U1233" i="1" s="1"/>
  <c r="K1233" i="1"/>
  <c r="T1232" i="1"/>
  <c r="S1232" i="1"/>
  <c r="R1232" i="1"/>
  <c r="Q1232" i="1"/>
  <c r="P1232" i="1"/>
  <c r="U1232" i="1" s="1"/>
  <c r="K1232" i="1"/>
  <c r="T1231" i="1"/>
  <c r="S1231" i="1"/>
  <c r="R1231" i="1"/>
  <c r="Q1231" i="1"/>
  <c r="P1231" i="1"/>
  <c r="U1231" i="1" s="1"/>
  <c r="K1231" i="1"/>
  <c r="T1230" i="1"/>
  <c r="S1230" i="1"/>
  <c r="R1230" i="1"/>
  <c r="Q1230" i="1"/>
  <c r="P1230" i="1"/>
  <c r="U1230" i="1" s="1"/>
  <c r="K1230" i="1"/>
  <c r="T1229" i="1"/>
  <c r="S1229" i="1"/>
  <c r="R1229" i="1"/>
  <c r="Q1229" i="1"/>
  <c r="P1229" i="1"/>
  <c r="U1229" i="1" s="1"/>
  <c r="K1229" i="1"/>
  <c r="T1228" i="1"/>
  <c r="S1228" i="1"/>
  <c r="R1228" i="1"/>
  <c r="Q1228" i="1"/>
  <c r="P1228" i="1"/>
  <c r="U1228" i="1" s="1"/>
  <c r="K1228" i="1"/>
  <c r="T1227" i="1"/>
  <c r="S1227" i="1"/>
  <c r="R1227" i="1"/>
  <c r="Q1227" i="1"/>
  <c r="P1227" i="1"/>
  <c r="U1227" i="1" s="1"/>
  <c r="K1227" i="1"/>
  <c r="T1226" i="1"/>
  <c r="S1226" i="1"/>
  <c r="R1226" i="1"/>
  <c r="Q1226" i="1"/>
  <c r="P1226" i="1"/>
  <c r="U1226" i="1" s="1"/>
  <c r="K1226" i="1"/>
  <c r="T1225" i="1"/>
  <c r="S1225" i="1"/>
  <c r="R1225" i="1"/>
  <c r="Q1225" i="1"/>
  <c r="P1225" i="1"/>
  <c r="U1225" i="1" s="1"/>
  <c r="K1225" i="1"/>
  <c r="T1224" i="1"/>
  <c r="S1224" i="1"/>
  <c r="R1224" i="1"/>
  <c r="Q1224" i="1"/>
  <c r="P1224" i="1"/>
  <c r="U1224" i="1" s="1"/>
  <c r="K1224" i="1"/>
  <c r="T1223" i="1"/>
  <c r="S1223" i="1"/>
  <c r="R1223" i="1"/>
  <c r="Q1223" i="1"/>
  <c r="P1223" i="1"/>
  <c r="U1223" i="1" s="1"/>
  <c r="K1223" i="1"/>
  <c r="T1222" i="1"/>
  <c r="S1222" i="1"/>
  <c r="R1222" i="1"/>
  <c r="Q1222" i="1"/>
  <c r="P1222" i="1"/>
  <c r="U1222" i="1" s="1"/>
  <c r="K1222" i="1"/>
  <c r="T1221" i="1"/>
  <c r="S1221" i="1"/>
  <c r="R1221" i="1"/>
  <c r="Q1221" i="1"/>
  <c r="P1221" i="1"/>
  <c r="U1221" i="1" s="1"/>
  <c r="K1221" i="1"/>
  <c r="T1220" i="1"/>
  <c r="S1220" i="1"/>
  <c r="R1220" i="1"/>
  <c r="Q1220" i="1"/>
  <c r="P1220" i="1"/>
  <c r="U1220" i="1" s="1"/>
  <c r="K1220" i="1"/>
  <c r="T1219" i="1"/>
  <c r="S1219" i="1"/>
  <c r="R1219" i="1"/>
  <c r="Q1219" i="1"/>
  <c r="P1219" i="1"/>
  <c r="U1219" i="1" s="1"/>
  <c r="K1219" i="1"/>
  <c r="T1218" i="1"/>
  <c r="S1218" i="1"/>
  <c r="R1218" i="1"/>
  <c r="Q1218" i="1"/>
  <c r="P1218" i="1"/>
  <c r="U1218" i="1" s="1"/>
  <c r="K1218" i="1"/>
  <c r="T1217" i="1"/>
  <c r="S1217" i="1"/>
  <c r="R1217" i="1"/>
  <c r="Q1217" i="1"/>
  <c r="P1217" i="1"/>
  <c r="U1217" i="1" s="1"/>
  <c r="K1217" i="1"/>
  <c r="T1216" i="1"/>
  <c r="S1216" i="1"/>
  <c r="R1216" i="1"/>
  <c r="Q1216" i="1"/>
  <c r="P1216" i="1"/>
  <c r="U1216" i="1" s="1"/>
  <c r="K1216" i="1"/>
  <c r="T1215" i="1"/>
  <c r="S1215" i="1"/>
  <c r="R1215" i="1"/>
  <c r="Q1215" i="1"/>
  <c r="P1215" i="1"/>
  <c r="U1215" i="1" s="1"/>
  <c r="K1215" i="1"/>
  <c r="T1214" i="1"/>
  <c r="S1214" i="1"/>
  <c r="R1214" i="1"/>
  <c r="Q1214" i="1"/>
  <c r="P1214" i="1"/>
  <c r="U1214" i="1" s="1"/>
  <c r="K1214" i="1"/>
  <c r="T1213" i="1"/>
  <c r="S1213" i="1"/>
  <c r="R1213" i="1"/>
  <c r="Q1213" i="1"/>
  <c r="P1213" i="1"/>
  <c r="U1213" i="1" s="1"/>
  <c r="K1213" i="1"/>
  <c r="T1212" i="1"/>
  <c r="S1212" i="1"/>
  <c r="R1212" i="1"/>
  <c r="Q1212" i="1"/>
  <c r="P1212" i="1"/>
  <c r="U1212" i="1" s="1"/>
  <c r="K1212" i="1"/>
  <c r="T1211" i="1"/>
  <c r="S1211" i="1"/>
  <c r="R1211" i="1"/>
  <c r="Q1211" i="1"/>
  <c r="P1211" i="1"/>
  <c r="U1211" i="1" s="1"/>
  <c r="K1211" i="1"/>
  <c r="T1210" i="1"/>
  <c r="S1210" i="1"/>
  <c r="R1210" i="1"/>
  <c r="Q1210" i="1"/>
  <c r="P1210" i="1"/>
  <c r="U1210" i="1" s="1"/>
  <c r="K1210" i="1"/>
  <c r="T1209" i="1"/>
  <c r="S1209" i="1"/>
  <c r="R1209" i="1"/>
  <c r="Q1209" i="1"/>
  <c r="P1209" i="1"/>
  <c r="U1209" i="1" s="1"/>
  <c r="K1209" i="1"/>
  <c r="T1208" i="1"/>
  <c r="S1208" i="1"/>
  <c r="R1208" i="1"/>
  <c r="Q1208" i="1"/>
  <c r="P1208" i="1"/>
  <c r="U1208" i="1" s="1"/>
  <c r="K1208" i="1"/>
  <c r="T1207" i="1"/>
  <c r="S1207" i="1"/>
  <c r="R1207" i="1"/>
  <c r="Q1207" i="1"/>
  <c r="P1207" i="1"/>
  <c r="U1207" i="1" s="1"/>
  <c r="K1207" i="1"/>
  <c r="T1206" i="1"/>
  <c r="S1206" i="1"/>
  <c r="R1206" i="1"/>
  <c r="Q1206" i="1"/>
  <c r="P1206" i="1"/>
  <c r="U1206" i="1" s="1"/>
  <c r="K1206" i="1"/>
  <c r="T1205" i="1"/>
  <c r="S1205" i="1"/>
  <c r="R1205" i="1"/>
  <c r="Q1205" i="1"/>
  <c r="P1205" i="1"/>
  <c r="U1205" i="1" s="1"/>
  <c r="K1205" i="1"/>
  <c r="T1204" i="1"/>
  <c r="S1204" i="1"/>
  <c r="R1204" i="1"/>
  <c r="Q1204" i="1"/>
  <c r="P1204" i="1"/>
  <c r="U1204" i="1" s="1"/>
  <c r="K1204" i="1"/>
  <c r="T1203" i="1"/>
  <c r="S1203" i="1"/>
  <c r="R1203" i="1"/>
  <c r="Q1203" i="1"/>
  <c r="P1203" i="1"/>
  <c r="U1203" i="1" s="1"/>
  <c r="K1203" i="1"/>
  <c r="T1202" i="1"/>
  <c r="S1202" i="1"/>
  <c r="R1202" i="1"/>
  <c r="Q1202" i="1"/>
  <c r="P1202" i="1"/>
  <c r="U1202" i="1" s="1"/>
  <c r="K1202" i="1"/>
  <c r="T1201" i="1"/>
  <c r="S1201" i="1"/>
  <c r="R1201" i="1"/>
  <c r="Q1201" i="1"/>
  <c r="P1201" i="1"/>
  <c r="U1201" i="1" s="1"/>
  <c r="K1201" i="1"/>
  <c r="T1200" i="1"/>
  <c r="S1200" i="1"/>
  <c r="R1200" i="1"/>
  <c r="Q1200" i="1"/>
  <c r="P1200" i="1"/>
  <c r="U1200" i="1" s="1"/>
  <c r="K1200" i="1"/>
  <c r="T1199" i="1"/>
  <c r="S1199" i="1"/>
  <c r="R1199" i="1"/>
  <c r="Q1199" i="1"/>
  <c r="P1199" i="1"/>
  <c r="U1199" i="1" s="1"/>
  <c r="K1199" i="1"/>
  <c r="T1198" i="1"/>
  <c r="S1198" i="1"/>
  <c r="R1198" i="1"/>
  <c r="Q1198" i="1"/>
  <c r="P1198" i="1"/>
  <c r="U1198" i="1" s="1"/>
  <c r="K1198" i="1"/>
  <c r="T1197" i="1"/>
  <c r="S1197" i="1"/>
  <c r="R1197" i="1"/>
  <c r="Q1197" i="1"/>
  <c r="P1197" i="1"/>
  <c r="U1197" i="1" s="1"/>
  <c r="K1197" i="1"/>
  <c r="T1196" i="1"/>
  <c r="S1196" i="1"/>
  <c r="R1196" i="1"/>
  <c r="Q1196" i="1"/>
  <c r="P1196" i="1"/>
  <c r="U1196" i="1" s="1"/>
  <c r="K1196" i="1"/>
  <c r="T1195" i="1"/>
  <c r="S1195" i="1"/>
  <c r="R1195" i="1"/>
  <c r="Q1195" i="1"/>
  <c r="P1195" i="1"/>
  <c r="U1195" i="1" s="1"/>
  <c r="K1195" i="1"/>
  <c r="T1194" i="1"/>
  <c r="S1194" i="1"/>
  <c r="R1194" i="1"/>
  <c r="Q1194" i="1"/>
  <c r="P1194" i="1"/>
  <c r="U1194" i="1" s="1"/>
  <c r="K1194" i="1"/>
  <c r="T1193" i="1"/>
  <c r="S1193" i="1"/>
  <c r="R1193" i="1"/>
  <c r="Q1193" i="1"/>
  <c r="P1193" i="1"/>
  <c r="U1193" i="1" s="1"/>
  <c r="K1193" i="1"/>
  <c r="T1192" i="1"/>
  <c r="S1192" i="1"/>
  <c r="R1192" i="1"/>
  <c r="Q1192" i="1"/>
  <c r="P1192" i="1"/>
  <c r="U1192" i="1" s="1"/>
  <c r="K1192" i="1"/>
  <c r="T1191" i="1"/>
  <c r="S1191" i="1"/>
  <c r="R1191" i="1"/>
  <c r="Q1191" i="1"/>
  <c r="P1191" i="1"/>
  <c r="U1191" i="1" s="1"/>
  <c r="K1191" i="1"/>
  <c r="T1190" i="1"/>
  <c r="S1190" i="1"/>
  <c r="R1190" i="1"/>
  <c r="Q1190" i="1"/>
  <c r="P1190" i="1"/>
  <c r="U1190" i="1" s="1"/>
  <c r="K1190" i="1"/>
  <c r="T1189" i="1"/>
  <c r="S1189" i="1"/>
  <c r="R1189" i="1"/>
  <c r="Q1189" i="1"/>
  <c r="P1189" i="1"/>
  <c r="U1189" i="1" s="1"/>
  <c r="K1189" i="1"/>
  <c r="T1188" i="1"/>
  <c r="S1188" i="1"/>
  <c r="R1188" i="1"/>
  <c r="Q1188" i="1"/>
  <c r="P1188" i="1"/>
  <c r="U1188" i="1" s="1"/>
  <c r="K1188" i="1"/>
  <c r="T1187" i="1"/>
  <c r="S1187" i="1"/>
  <c r="R1187" i="1"/>
  <c r="Q1187" i="1"/>
  <c r="P1187" i="1"/>
  <c r="U1187" i="1" s="1"/>
  <c r="K1187" i="1"/>
  <c r="T1186" i="1"/>
  <c r="S1186" i="1"/>
  <c r="R1186" i="1"/>
  <c r="Q1186" i="1"/>
  <c r="P1186" i="1"/>
  <c r="U1186" i="1" s="1"/>
  <c r="K1186" i="1"/>
  <c r="T1185" i="1"/>
  <c r="S1185" i="1"/>
  <c r="R1185" i="1"/>
  <c r="Q1185" i="1"/>
  <c r="P1185" i="1"/>
  <c r="U1185" i="1" s="1"/>
  <c r="K1185" i="1"/>
  <c r="T1184" i="1"/>
  <c r="S1184" i="1"/>
  <c r="R1184" i="1"/>
  <c r="Q1184" i="1"/>
  <c r="P1184" i="1"/>
  <c r="U1184" i="1" s="1"/>
  <c r="K1184" i="1"/>
  <c r="T1183" i="1"/>
  <c r="S1183" i="1"/>
  <c r="R1183" i="1"/>
  <c r="Q1183" i="1"/>
  <c r="P1183" i="1"/>
  <c r="U1183" i="1" s="1"/>
  <c r="K1183" i="1"/>
  <c r="T1182" i="1"/>
  <c r="S1182" i="1"/>
  <c r="R1182" i="1"/>
  <c r="Q1182" i="1"/>
  <c r="P1182" i="1"/>
  <c r="U1182" i="1" s="1"/>
  <c r="K1182" i="1"/>
  <c r="T1181" i="1"/>
  <c r="S1181" i="1"/>
  <c r="R1181" i="1"/>
  <c r="Q1181" i="1"/>
  <c r="P1181" i="1"/>
  <c r="U1181" i="1" s="1"/>
  <c r="K1181" i="1"/>
  <c r="T1180" i="1"/>
  <c r="S1180" i="1"/>
  <c r="R1180" i="1"/>
  <c r="Q1180" i="1"/>
  <c r="P1180" i="1"/>
  <c r="U1180" i="1" s="1"/>
  <c r="K1180" i="1"/>
  <c r="T1179" i="1"/>
  <c r="S1179" i="1"/>
  <c r="R1179" i="1"/>
  <c r="Q1179" i="1"/>
  <c r="P1179" i="1"/>
  <c r="U1179" i="1" s="1"/>
  <c r="K1179" i="1"/>
  <c r="T1178" i="1"/>
  <c r="S1178" i="1"/>
  <c r="R1178" i="1"/>
  <c r="Q1178" i="1"/>
  <c r="P1178" i="1"/>
  <c r="U1178" i="1" s="1"/>
  <c r="K1178" i="1"/>
  <c r="T1177" i="1"/>
  <c r="S1177" i="1"/>
  <c r="R1177" i="1"/>
  <c r="Q1177" i="1"/>
  <c r="P1177" i="1"/>
  <c r="U1177" i="1" s="1"/>
  <c r="K1177" i="1"/>
  <c r="T1176" i="1"/>
  <c r="S1176" i="1"/>
  <c r="R1176" i="1"/>
  <c r="Q1176" i="1"/>
  <c r="P1176" i="1"/>
  <c r="U1176" i="1" s="1"/>
  <c r="K1176" i="1"/>
  <c r="T1175" i="1"/>
  <c r="S1175" i="1"/>
  <c r="R1175" i="1"/>
  <c r="Q1175" i="1"/>
  <c r="P1175" i="1"/>
  <c r="U1175" i="1" s="1"/>
  <c r="K1175" i="1"/>
  <c r="T1174" i="1"/>
  <c r="S1174" i="1"/>
  <c r="R1174" i="1"/>
  <c r="Q1174" i="1"/>
  <c r="P1174" i="1"/>
  <c r="U1174" i="1" s="1"/>
  <c r="K1174" i="1"/>
  <c r="T1173" i="1"/>
  <c r="S1173" i="1"/>
  <c r="R1173" i="1"/>
  <c r="Q1173" i="1"/>
  <c r="P1173" i="1"/>
  <c r="U1173" i="1" s="1"/>
  <c r="K1173" i="1"/>
  <c r="T1172" i="1"/>
  <c r="S1172" i="1"/>
  <c r="R1172" i="1"/>
  <c r="Q1172" i="1"/>
  <c r="P1172" i="1"/>
  <c r="U1172" i="1" s="1"/>
  <c r="K1172" i="1"/>
  <c r="T1171" i="1"/>
  <c r="S1171" i="1"/>
  <c r="R1171" i="1"/>
  <c r="Q1171" i="1"/>
  <c r="P1171" i="1"/>
  <c r="U1171" i="1" s="1"/>
  <c r="K1171" i="1"/>
  <c r="T1170" i="1"/>
  <c r="S1170" i="1"/>
  <c r="R1170" i="1"/>
  <c r="Q1170" i="1"/>
  <c r="P1170" i="1"/>
  <c r="U1170" i="1" s="1"/>
  <c r="K1170" i="1"/>
  <c r="T1169" i="1"/>
  <c r="S1169" i="1"/>
  <c r="R1169" i="1"/>
  <c r="Q1169" i="1"/>
  <c r="P1169" i="1"/>
  <c r="U1169" i="1" s="1"/>
  <c r="K1169" i="1"/>
  <c r="T1168" i="1"/>
  <c r="S1168" i="1"/>
  <c r="R1168" i="1"/>
  <c r="Q1168" i="1"/>
  <c r="P1168" i="1"/>
  <c r="U1168" i="1" s="1"/>
  <c r="K1168" i="1"/>
  <c r="T1167" i="1"/>
  <c r="S1167" i="1"/>
  <c r="R1167" i="1"/>
  <c r="Q1167" i="1"/>
  <c r="P1167" i="1"/>
  <c r="U1167" i="1" s="1"/>
  <c r="K1167" i="1"/>
  <c r="T1166" i="1"/>
  <c r="S1166" i="1"/>
  <c r="R1166" i="1"/>
  <c r="Q1166" i="1"/>
  <c r="P1166" i="1"/>
  <c r="U1166" i="1" s="1"/>
  <c r="K1166" i="1"/>
  <c r="T1165" i="1"/>
  <c r="S1165" i="1"/>
  <c r="R1165" i="1"/>
  <c r="Q1165" i="1"/>
  <c r="P1165" i="1"/>
  <c r="U1165" i="1" s="1"/>
  <c r="K1165" i="1"/>
  <c r="T1164" i="1"/>
  <c r="S1164" i="1"/>
  <c r="R1164" i="1"/>
  <c r="Q1164" i="1"/>
  <c r="P1164" i="1"/>
  <c r="U1164" i="1" s="1"/>
  <c r="K1164" i="1"/>
  <c r="T1163" i="1"/>
  <c r="S1163" i="1"/>
  <c r="R1163" i="1"/>
  <c r="Q1163" i="1"/>
  <c r="P1163" i="1"/>
  <c r="U1163" i="1" s="1"/>
  <c r="K1163" i="1"/>
  <c r="T1162" i="1"/>
  <c r="S1162" i="1"/>
  <c r="R1162" i="1"/>
  <c r="Q1162" i="1"/>
  <c r="P1162" i="1"/>
  <c r="U1162" i="1" s="1"/>
  <c r="K1162" i="1"/>
  <c r="T1161" i="1"/>
  <c r="S1161" i="1"/>
  <c r="R1161" i="1"/>
  <c r="Q1161" i="1"/>
  <c r="P1161" i="1"/>
  <c r="U1161" i="1" s="1"/>
  <c r="K1161" i="1"/>
  <c r="T1160" i="1"/>
  <c r="S1160" i="1"/>
  <c r="R1160" i="1"/>
  <c r="Q1160" i="1"/>
  <c r="P1160" i="1"/>
  <c r="U1160" i="1" s="1"/>
  <c r="K1160" i="1"/>
  <c r="T1159" i="1"/>
  <c r="S1159" i="1"/>
  <c r="R1159" i="1"/>
  <c r="Q1159" i="1"/>
  <c r="P1159" i="1"/>
  <c r="U1159" i="1" s="1"/>
  <c r="K1159" i="1"/>
  <c r="T1158" i="1"/>
  <c r="S1158" i="1"/>
  <c r="R1158" i="1"/>
  <c r="Q1158" i="1"/>
  <c r="P1158" i="1"/>
  <c r="U1158" i="1" s="1"/>
  <c r="K1158" i="1"/>
  <c r="S1157" i="1"/>
  <c r="R1157" i="1"/>
  <c r="Q1157" i="1"/>
  <c r="P1157" i="1"/>
  <c r="U1157" i="1" s="1"/>
  <c r="K1157" i="1"/>
  <c r="P1156" i="1" l="1"/>
  <c r="U1156" i="1" s="1"/>
  <c r="S1156" i="1"/>
  <c r="R1156" i="1"/>
  <c r="Q1156" i="1"/>
  <c r="K1156" i="1"/>
  <c r="P1154" i="1"/>
  <c r="U1154" i="1" s="1"/>
  <c r="P1155" i="1"/>
  <c r="U1155" i="1" s="1"/>
  <c r="S1155" i="1"/>
  <c r="R1155" i="1"/>
  <c r="Q1155" i="1"/>
  <c r="K1155" i="1"/>
  <c r="S1154" i="1"/>
  <c r="R1154" i="1"/>
  <c r="Q1154" i="1"/>
  <c r="K1154" i="1"/>
  <c r="P1153" i="1"/>
  <c r="U1153" i="1" s="1"/>
  <c r="T1153" i="1"/>
  <c r="S1153" i="1"/>
  <c r="R1153" i="1"/>
  <c r="Q1153" i="1"/>
  <c r="K1153" i="1"/>
  <c r="P1152" i="1"/>
  <c r="U1152" i="1" s="1"/>
  <c r="T1152" i="1"/>
  <c r="S1152" i="1"/>
  <c r="R1152" i="1"/>
  <c r="Q1152" i="1"/>
  <c r="K1152" i="1"/>
  <c r="P1151" i="1"/>
  <c r="U1151" i="1" s="1"/>
  <c r="T1151" i="1"/>
  <c r="S1151" i="1"/>
  <c r="R1151" i="1"/>
  <c r="Q1151" i="1"/>
  <c r="K1151" i="1"/>
  <c r="P1150" i="1"/>
  <c r="U1150" i="1" s="1"/>
  <c r="T1150" i="1"/>
  <c r="S1150" i="1"/>
  <c r="R1150" i="1"/>
  <c r="Q1150" i="1"/>
  <c r="K1150" i="1"/>
  <c r="P1149" i="1"/>
  <c r="U1149" i="1" s="1"/>
  <c r="T1149" i="1"/>
  <c r="S1149" i="1"/>
  <c r="R1149" i="1"/>
  <c r="Q1149" i="1"/>
  <c r="K1149" i="1"/>
  <c r="C1149" i="1"/>
  <c r="P1148" i="1"/>
  <c r="U1148" i="1" s="1"/>
  <c r="T1148" i="1"/>
  <c r="S1148" i="1"/>
  <c r="R1148" i="1"/>
  <c r="Q1148" i="1"/>
  <c r="K1148" i="1"/>
  <c r="P1147" i="1"/>
  <c r="U1147" i="1" s="1"/>
  <c r="T1147" i="1"/>
  <c r="S1147" i="1"/>
  <c r="R1147" i="1"/>
  <c r="Q1147" i="1"/>
  <c r="K1147" i="1"/>
  <c r="P1146" i="1"/>
  <c r="U1146" i="1" s="1"/>
  <c r="T1146" i="1"/>
  <c r="S1146" i="1"/>
  <c r="R1146" i="1"/>
  <c r="Q1146" i="1"/>
  <c r="K1146" i="1"/>
  <c r="P1145" i="1"/>
  <c r="U1145" i="1" s="1"/>
  <c r="T1145" i="1"/>
  <c r="S1145" i="1"/>
  <c r="R1145" i="1"/>
  <c r="Q1145" i="1"/>
  <c r="K1145" i="1"/>
  <c r="P1144" i="1"/>
  <c r="U1144" i="1" s="1"/>
  <c r="T1144" i="1"/>
  <c r="S1144" i="1"/>
  <c r="R1144" i="1"/>
  <c r="Q1144" i="1"/>
  <c r="K1144" i="1"/>
  <c r="P1143" i="1"/>
  <c r="U1143" i="1" s="1"/>
  <c r="T1143" i="1"/>
  <c r="S1143" i="1"/>
  <c r="R1143" i="1"/>
  <c r="Q1143" i="1"/>
  <c r="K1143" i="1"/>
  <c r="P1142" i="1"/>
  <c r="U1142" i="1" s="1"/>
  <c r="T1142" i="1"/>
  <c r="S1142" i="1"/>
  <c r="R1142" i="1"/>
  <c r="Q1142" i="1"/>
  <c r="K1142" i="1"/>
  <c r="P1141" i="1"/>
  <c r="U1141" i="1" s="1"/>
  <c r="T1141" i="1"/>
  <c r="S1141" i="1"/>
  <c r="R1141" i="1"/>
  <c r="Q1141" i="1"/>
  <c r="K1141" i="1"/>
  <c r="P1140" i="1"/>
  <c r="U1140" i="1" s="1"/>
  <c r="T1140" i="1"/>
  <c r="S1140" i="1"/>
  <c r="R1140" i="1"/>
  <c r="Q1140" i="1"/>
  <c r="K1140" i="1"/>
  <c r="P1139" i="1"/>
  <c r="U1139" i="1" s="1"/>
  <c r="T1139" i="1"/>
  <c r="S1139" i="1"/>
  <c r="R1139" i="1"/>
  <c r="Q1139" i="1"/>
  <c r="K1139" i="1"/>
  <c r="P1138" i="1"/>
  <c r="U1138" i="1" s="1"/>
  <c r="T1138" i="1"/>
  <c r="S1138" i="1"/>
  <c r="R1138" i="1"/>
  <c r="Q1138" i="1"/>
  <c r="K1138" i="1"/>
  <c r="P1137" i="1"/>
  <c r="U1137" i="1" s="1"/>
  <c r="T1137" i="1"/>
  <c r="S1137" i="1"/>
  <c r="R1137" i="1"/>
  <c r="Q1137" i="1"/>
  <c r="K1137" i="1"/>
  <c r="P1136" i="1"/>
  <c r="U1136" i="1" s="1"/>
  <c r="T1136" i="1"/>
  <c r="S1136" i="1"/>
  <c r="R1136" i="1"/>
  <c r="Q1136" i="1"/>
  <c r="K1136" i="1"/>
  <c r="P1135" i="1"/>
  <c r="U1135" i="1" s="1"/>
  <c r="T1135" i="1"/>
  <c r="S1135" i="1"/>
  <c r="R1135" i="1"/>
  <c r="Q1135" i="1"/>
  <c r="K1135" i="1"/>
  <c r="P1134" i="1"/>
  <c r="U1134" i="1" s="1"/>
  <c r="T1134" i="1"/>
  <c r="S1134" i="1"/>
  <c r="R1134" i="1"/>
  <c r="Q1134" i="1"/>
  <c r="K1134" i="1"/>
  <c r="P1133" i="1"/>
  <c r="U1133" i="1" s="1"/>
  <c r="T1133" i="1"/>
  <c r="S1133" i="1"/>
  <c r="R1133" i="1"/>
  <c r="Q1133" i="1"/>
  <c r="K1133" i="1"/>
  <c r="P1132" i="1"/>
  <c r="U1132" i="1" s="1"/>
  <c r="T1132" i="1"/>
  <c r="S1132" i="1"/>
  <c r="R1132" i="1"/>
  <c r="Q1132" i="1"/>
  <c r="K1132" i="1"/>
  <c r="P1131" i="1"/>
  <c r="U1131" i="1" s="1"/>
  <c r="T1131" i="1"/>
  <c r="S1131" i="1"/>
  <c r="R1131" i="1"/>
  <c r="Q1131" i="1"/>
  <c r="K1131" i="1"/>
  <c r="P1130" i="1"/>
  <c r="U1130" i="1" s="1"/>
  <c r="T1130" i="1"/>
  <c r="S1130" i="1"/>
  <c r="R1130" i="1"/>
  <c r="Q1130" i="1"/>
  <c r="K1130" i="1"/>
  <c r="P1129" i="1"/>
  <c r="U1129" i="1" s="1"/>
  <c r="T1129" i="1"/>
  <c r="S1129" i="1"/>
  <c r="R1129" i="1"/>
  <c r="Q1129" i="1"/>
  <c r="K1129" i="1"/>
  <c r="P1128" i="1"/>
  <c r="U1128" i="1" s="1"/>
  <c r="T1128" i="1"/>
  <c r="S1128" i="1"/>
  <c r="R1128" i="1"/>
  <c r="Q1128" i="1"/>
  <c r="K1128" i="1"/>
  <c r="P1127" i="1"/>
  <c r="U1127" i="1" s="1"/>
  <c r="T1127" i="1"/>
  <c r="S1127" i="1"/>
  <c r="R1127" i="1"/>
  <c r="Q1127" i="1"/>
  <c r="K1127" i="1"/>
  <c r="P1126" i="1"/>
  <c r="U1126" i="1" s="1"/>
  <c r="T1126" i="1"/>
  <c r="S1126" i="1"/>
  <c r="R1126" i="1"/>
  <c r="Q1126" i="1"/>
  <c r="K1126" i="1"/>
  <c r="P1125" i="1"/>
  <c r="U1125" i="1" s="1"/>
  <c r="T1125" i="1"/>
  <c r="S1125" i="1"/>
  <c r="R1125" i="1"/>
  <c r="Q1125" i="1"/>
  <c r="K1125" i="1"/>
  <c r="P1124" i="1"/>
  <c r="U1124" i="1" s="1"/>
  <c r="T1124" i="1"/>
  <c r="S1124" i="1"/>
  <c r="R1124" i="1"/>
  <c r="Q1124" i="1"/>
  <c r="K1124" i="1"/>
  <c r="P1123" i="1"/>
  <c r="U1123" i="1" s="1"/>
  <c r="T1123" i="1"/>
  <c r="S1123" i="1"/>
  <c r="R1123" i="1"/>
  <c r="Q1123" i="1"/>
  <c r="K1123" i="1"/>
  <c r="P1122" i="1"/>
  <c r="U1122" i="1" s="1"/>
  <c r="T1122" i="1"/>
  <c r="S1122" i="1"/>
  <c r="R1122" i="1"/>
  <c r="Q1122" i="1"/>
  <c r="K1122" i="1"/>
  <c r="P1121" i="1"/>
  <c r="U1121" i="1" s="1"/>
  <c r="T1121" i="1"/>
  <c r="S1121" i="1"/>
  <c r="R1121" i="1"/>
  <c r="Q1121" i="1"/>
  <c r="K1121" i="1"/>
  <c r="P1120" i="1"/>
  <c r="U1120" i="1" s="1"/>
  <c r="T1120" i="1"/>
  <c r="S1120" i="1"/>
  <c r="R1120" i="1"/>
  <c r="Q1120" i="1"/>
  <c r="K1120" i="1"/>
  <c r="P1119" i="1"/>
  <c r="U1119" i="1" s="1"/>
  <c r="T1119" i="1"/>
  <c r="S1119" i="1"/>
  <c r="R1119" i="1"/>
  <c r="Q1119" i="1"/>
  <c r="K1119" i="1"/>
  <c r="P1118" i="1"/>
  <c r="U1118" i="1" s="1"/>
  <c r="T1118" i="1"/>
  <c r="S1118" i="1"/>
  <c r="R1118" i="1"/>
  <c r="Q1118" i="1"/>
  <c r="K1118" i="1"/>
  <c r="P1117" i="1"/>
  <c r="U1117" i="1" s="1"/>
  <c r="T1117" i="1"/>
  <c r="S1117" i="1"/>
  <c r="R1117" i="1"/>
  <c r="Q1117" i="1"/>
  <c r="K1117" i="1"/>
  <c r="P1116" i="1"/>
  <c r="U1116" i="1" s="1"/>
  <c r="T1116" i="1"/>
  <c r="S1116" i="1"/>
  <c r="R1116" i="1"/>
  <c r="Q1116" i="1"/>
  <c r="K1116" i="1"/>
  <c r="P1115" i="1"/>
  <c r="U1115" i="1" s="1"/>
  <c r="T1115" i="1"/>
  <c r="S1115" i="1"/>
  <c r="R1115" i="1"/>
  <c r="Q1115" i="1"/>
  <c r="K1115" i="1"/>
  <c r="P1114" i="1"/>
  <c r="U1114" i="1" s="1"/>
  <c r="T1114" i="1"/>
  <c r="S1114" i="1"/>
  <c r="R1114" i="1"/>
  <c r="Q1114" i="1"/>
  <c r="K1114" i="1"/>
  <c r="P1113" i="1"/>
  <c r="U1113" i="1" s="1"/>
  <c r="T1113" i="1"/>
  <c r="S1113" i="1"/>
  <c r="R1113" i="1"/>
  <c r="Q1113" i="1"/>
  <c r="K1113" i="1"/>
  <c r="P1112" i="1"/>
  <c r="U1112" i="1" s="1"/>
  <c r="T1112" i="1"/>
  <c r="S1112" i="1"/>
  <c r="R1112" i="1"/>
  <c r="Q1112" i="1"/>
  <c r="K1112" i="1"/>
  <c r="P1111" i="1"/>
  <c r="U1111" i="1" s="1"/>
  <c r="T1111" i="1"/>
  <c r="S1111" i="1"/>
  <c r="R1111" i="1"/>
  <c r="Q1111" i="1"/>
  <c r="K1111" i="1"/>
  <c r="P1110" i="1"/>
  <c r="U1110" i="1" s="1"/>
  <c r="T1110" i="1"/>
  <c r="S1110" i="1"/>
  <c r="R1110" i="1"/>
  <c r="Q1110" i="1"/>
  <c r="K1110" i="1"/>
  <c r="P1109" i="1"/>
  <c r="U1109" i="1" s="1"/>
  <c r="T1109" i="1"/>
  <c r="S1109" i="1"/>
  <c r="R1109" i="1"/>
  <c r="Q1109" i="1"/>
  <c r="K1109" i="1"/>
  <c r="P1108" i="1"/>
  <c r="U1108" i="1" s="1"/>
  <c r="T1108" i="1"/>
  <c r="S1108" i="1"/>
  <c r="R1108" i="1"/>
  <c r="Q1108" i="1"/>
  <c r="K1108" i="1"/>
  <c r="P1107" i="1"/>
  <c r="U1107" i="1" s="1"/>
  <c r="T1107" i="1"/>
  <c r="S1107" i="1"/>
  <c r="R1107" i="1"/>
  <c r="Q1107" i="1"/>
  <c r="K1107" i="1"/>
  <c r="P1106" i="1"/>
  <c r="U1106" i="1" s="1"/>
  <c r="T1106" i="1"/>
  <c r="S1106" i="1"/>
  <c r="R1106" i="1"/>
  <c r="Q1106" i="1"/>
  <c r="K1106" i="1"/>
  <c r="P1105" i="1"/>
  <c r="U1105" i="1" s="1"/>
  <c r="T1105" i="1"/>
  <c r="S1105" i="1"/>
  <c r="R1105" i="1"/>
  <c r="Q1105" i="1"/>
  <c r="K1105" i="1"/>
  <c r="P1104" i="1"/>
  <c r="U1104" i="1" s="1"/>
  <c r="T1104" i="1"/>
  <c r="S1104" i="1"/>
  <c r="R1104" i="1"/>
  <c r="Q1104" i="1"/>
  <c r="K1104" i="1"/>
  <c r="P1103" i="1"/>
  <c r="U1103" i="1" s="1"/>
  <c r="T1103" i="1"/>
  <c r="S1103" i="1"/>
  <c r="R1103" i="1"/>
  <c r="Q1103" i="1"/>
  <c r="K1103" i="1"/>
  <c r="P1102" i="1"/>
  <c r="U1102" i="1" s="1"/>
  <c r="T1102" i="1"/>
  <c r="S1102" i="1"/>
  <c r="R1102" i="1"/>
  <c r="Q1102" i="1"/>
  <c r="K1102" i="1"/>
  <c r="P1101" i="1"/>
  <c r="U1101" i="1" s="1"/>
  <c r="T1101" i="1"/>
  <c r="S1101" i="1"/>
  <c r="R1101" i="1"/>
  <c r="Q1101" i="1"/>
  <c r="K1101" i="1"/>
  <c r="P1100" i="1"/>
  <c r="U1100" i="1" s="1"/>
  <c r="T1100" i="1"/>
  <c r="S1100" i="1"/>
  <c r="R1100" i="1"/>
  <c r="Q1100" i="1"/>
  <c r="K1100" i="1"/>
  <c r="P1099" i="1"/>
  <c r="U1099" i="1" s="1"/>
  <c r="T1099" i="1"/>
  <c r="S1099" i="1"/>
  <c r="R1099" i="1"/>
  <c r="Q1099" i="1"/>
  <c r="K1099" i="1"/>
  <c r="P1098" i="1"/>
  <c r="U1098" i="1" s="1"/>
  <c r="T1098" i="1"/>
  <c r="S1098" i="1"/>
  <c r="R1098" i="1"/>
  <c r="Q1098" i="1"/>
  <c r="K1098" i="1"/>
  <c r="P1097" i="1"/>
  <c r="U1097" i="1" s="1"/>
  <c r="T1097" i="1"/>
  <c r="S1097" i="1"/>
  <c r="R1097" i="1"/>
  <c r="Q1097" i="1"/>
  <c r="K1097" i="1"/>
  <c r="P1096" i="1"/>
  <c r="U1096" i="1" s="1"/>
  <c r="T1096" i="1"/>
  <c r="S1096" i="1"/>
  <c r="R1096" i="1"/>
  <c r="Q1096" i="1"/>
  <c r="K1096" i="1"/>
  <c r="P1095" i="1"/>
  <c r="U1095" i="1" s="1"/>
  <c r="T1095" i="1"/>
  <c r="S1095" i="1"/>
  <c r="R1095" i="1"/>
  <c r="Q1095" i="1"/>
  <c r="K1095" i="1"/>
  <c r="P1094" i="1"/>
  <c r="U1094" i="1" s="1"/>
  <c r="T1094" i="1"/>
  <c r="S1094" i="1"/>
  <c r="R1094" i="1"/>
  <c r="Q1094" i="1"/>
  <c r="K1094" i="1"/>
  <c r="P1093" i="1"/>
  <c r="U1093" i="1" s="1"/>
  <c r="T1093" i="1"/>
  <c r="S1093" i="1"/>
  <c r="R1093" i="1"/>
  <c r="Q1093" i="1"/>
  <c r="K1093" i="1"/>
  <c r="P1092" i="1"/>
  <c r="U1092" i="1" s="1"/>
  <c r="T1092" i="1"/>
  <c r="S1092" i="1"/>
  <c r="R1092" i="1"/>
  <c r="Q1092" i="1"/>
  <c r="K1092" i="1"/>
  <c r="P1091" i="1"/>
  <c r="U1091" i="1" s="1"/>
  <c r="T1091" i="1"/>
  <c r="S1091" i="1"/>
  <c r="R1091" i="1"/>
  <c r="Q1091" i="1"/>
  <c r="K1091" i="1"/>
  <c r="P1090" i="1"/>
  <c r="U1090" i="1" s="1"/>
  <c r="T1090" i="1"/>
  <c r="S1090" i="1"/>
  <c r="R1090" i="1"/>
  <c r="Q1090" i="1"/>
  <c r="K1090" i="1"/>
  <c r="P1089" i="1"/>
  <c r="U1089" i="1" s="1"/>
  <c r="T1089" i="1"/>
  <c r="S1089" i="1"/>
  <c r="R1089" i="1"/>
  <c r="Q1089" i="1"/>
  <c r="K1089" i="1"/>
  <c r="P1088" i="1"/>
  <c r="U1088" i="1" s="1"/>
  <c r="T1088" i="1"/>
  <c r="S1088" i="1"/>
  <c r="R1088" i="1"/>
  <c r="Q1088" i="1"/>
  <c r="K1088" i="1"/>
  <c r="P1087" i="1"/>
  <c r="U1087" i="1" s="1"/>
  <c r="T1087" i="1"/>
  <c r="S1087" i="1"/>
  <c r="R1087" i="1"/>
  <c r="Q1087" i="1"/>
  <c r="K1087" i="1"/>
  <c r="P1086" i="1"/>
  <c r="U1086" i="1" s="1"/>
  <c r="T1086" i="1"/>
  <c r="S1086" i="1"/>
  <c r="R1086" i="1"/>
  <c r="Q1086" i="1"/>
  <c r="K1086" i="1"/>
  <c r="P1085" i="1"/>
  <c r="U1085" i="1" s="1"/>
  <c r="T1085" i="1"/>
  <c r="S1085" i="1"/>
  <c r="R1085" i="1"/>
  <c r="Q1085" i="1"/>
  <c r="K1085" i="1"/>
  <c r="P1084" i="1"/>
  <c r="U1084" i="1" s="1"/>
  <c r="T1084" i="1"/>
  <c r="S1084" i="1"/>
  <c r="R1084" i="1"/>
  <c r="Q1084" i="1"/>
  <c r="K1084" i="1"/>
  <c r="P1083" i="1"/>
  <c r="U1083" i="1" s="1"/>
  <c r="T1083" i="1"/>
  <c r="S1083" i="1"/>
  <c r="R1083" i="1"/>
  <c r="Q1083" i="1"/>
  <c r="K1083" i="1"/>
  <c r="P1082" i="1"/>
  <c r="U1082" i="1" s="1"/>
  <c r="T1082" i="1"/>
  <c r="S1082" i="1"/>
  <c r="R1082" i="1"/>
  <c r="Q1082" i="1"/>
  <c r="K1082" i="1"/>
  <c r="P1081" i="1"/>
  <c r="U1081" i="1" s="1"/>
  <c r="T1081" i="1"/>
  <c r="S1081" i="1"/>
  <c r="R1081" i="1"/>
  <c r="Q1081" i="1"/>
  <c r="K1081" i="1"/>
  <c r="P1080" i="1"/>
  <c r="U1080" i="1" s="1"/>
  <c r="T1080" i="1"/>
  <c r="S1080" i="1"/>
  <c r="R1080" i="1"/>
  <c r="Q1080" i="1"/>
  <c r="K1080" i="1"/>
  <c r="P1079" i="1"/>
  <c r="U1079" i="1" s="1"/>
  <c r="T1079" i="1"/>
  <c r="S1079" i="1"/>
  <c r="R1079" i="1"/>
  <c r="Q1079" i="1"/>
  <c r="K1079" i="1"/>
  <c r="P1078" i="1"/>
  <c r="U1078" i="1" s="1"/>
  <c r="T1078" i="1"/>
  <c r="S1078" i="1"/>
  <c r="R1078" i="1"/>
  <c r="Q1078" i="1"/>
  <c r="K1078" i="1"/>
  <c r="P1077" i="1"/>
  <c r="U1077" i="1" s="1"/>
  <c r="T1077" i="1"/>
  <c r="S1077" i="1"/>
  <c r="R1077" i="1"/>
  <c r="Q1077" i="1"/>
  <c r="K1077" i="1"/>
  <c r="P1076" i="1"/>
  <c r="U1076" i="1" s="1"/>
  <c r="T1076" i="1"/>
  <c r="S1076" i="1"/>
  <c r="R1076" i="1"/>
  <c r="Q1076" i="1"/>
  <c r="K1076" i="1"/>
  <c r="P1075" i="1"/>
  <c r="U1075" i="1" s="1"/>
  <c r="T1075" i="1"/>
  <c r="S1075" i="1"/>
  <c r="R1075" i="1"/>
  <c r="Q1075" i="1"/>
  <c r="K1075" i="1"/>
  <c r="P1074" i="1"/>
  <c r="U1074" i="1" s="1"/>
  <c r="T1074" i="1"/>
  <c r="S1074" i="1"/>
  <c r="R1074" i="1"/>
  <c r="Q1074" i="1"/>
  <c r="K1074" i="1"/>
  <c r="P1073" i="1"/>
  <c r="U1073" i="1" s="1"/>
  <c r="T1073" i="1"/>
  <c r="S1073" i="1"/>
  <c r="R1073" i="1"/>
  <c r="Q1073" i="1"/>
  <c r="K1073" i="1"/>
  <c r="P1072" i="1"/>
  <c r="U1072" i="1" s="1"/>
  <c r="T1072" i="1"/>
  <c r="S1072" i="1"/>
  <c r="R1072" i="1"/>
  <c r="Q1072" i="1"/>
  <c r="K1072" i="1"/>
  <c r="P1071" i="1"/>
  <c r="U1071" i="1" s="1"/>
  <c r="T1071" i="1"/>
  <c r="S1071" i="1"/>
  <c r="R1071" i="1"/>
  <c r="Q1071" i="1"/>
  <c r="K1071" i="1"/>
  <c r="P1070" i="1"/>
  <c r="U1070" i="1" s="1"/>
  <c r="T1070" i="1"/>
  <c r="S1070" i="1"/>
  <c r="R1070" i="1"/>
  <c r="Q1070" i="1"/>
  <c r="K1070" i="1"/>
  <c r="P1069" i="1"/>
  <c r="U1069" i="1" s="1"/>
  <c r="T1069" i="1"/>
  <c r="S1069" i="1"/>
  <c r="R1069" i="1"/>
  <c r="Q1069" i="1"/>
  <c r="K1069" i="1"/>
  <c r="P1068" i="1"/>
  <c r="U1068" i="1" s="1"/>
  <c r="T1068" i="1"/>
  <c r="S1068" i="1"/>
  <c r="R1068" i="1"/>
  <c r="Q1068" i="1"/>
  <c r="K1068" i="1"/>
  <c r="P1067" i="1"/>
  <c r="U1067" i="1" s="1"/>
  <c r="T1067" i="1"/>
  <c r="S1067" i="1"/>
  <c r="R1067" i="1"/>
  <c r="Q1067" i="1"/>
  <c r="K1067" i="1"/>
  <c r="P1066" i="1"/>
  <c r="U1066" i="1" s="1"/>
  <c r="T1066" i="1"/>
  <c r="S1066" i="1"/>
  <c r="R1066" i="1"/>
  <c r="Q1066" i="1"/>
  <c r="K1066" i="1"/>
  <c r="P1065" i="1"/>
  <c r="U1065" i="1" s="1"/>
  <c r="T1065" i="1"/>
  <c r="S1065" i="1"/>
  <c r="R1065" i="1"/>
  <c r="Q1065" i="1"/>
  <c r="K1065" i="1"/>
  <c r="P1064" i="1"/>
  <c r="U1064" i="1" s="1"/>
  <c r="T1064" i="1"/>
  <c r="S1064" i="1"/>
  <c r="R1064" i="1"/>
  <c r="Q1064" i="1"/>
  <c r="K1064" i="1"/>
  <c r="P1063" i="1"/>
  <c r="U1063" i="1" s="1"/>
  <c r="T1063" i="1"/>
  <c r="S1063" i="1"/>
  <c r="R1063" i="1"/>
  <c r="Q1063" i="1"/>
  <c r="K1063" i="1"/>
  <c r="P1062" i="1"/>
  <c r="U1062" i="1" s="1"/>
  <c r="T1062" i="1"/>
  <c r="S1062" i="1"/>
  <c r="R1062" i="1"/>
  <c r="Q1062" i="1"/>
  <c r="K1062" i="1"/>
  <c r="P1061" i="1"/>
  <c r="U1061" i="1" s="1"/>
  <c r="T1061" i="1"/>
  <c r="S1061" i="1"/>
  <c r="R1061" i="1"/>
  <c r="Q1061" i="1"/>
  <c r="K1061" i="1"/>
  <c r="P1060" i="1"/>
  <c r="U1060" i="1" s="1"/>
  <c r="T1060" i="1"/>
  <c r="S1060" i="1"/>
  <c r="R1060" i="1"/>
  <c r="Q1060" i="1"/>
  <c r="K1060" i="1"/>
  <c r="P1059" i="1"/>
  <c r="U1059" i="1" s="1"/>
  <c r="T1059" i="1"/>
  <c r="S1059" i="1"/>
  <c r="R1059" i="1"/>
  <c r="Q1059" i="1"/>
  <c r="K1059" i="1"/>
  <c r="P1058" i="1"/>
  <c r="U1058" i="1" s="1"/>
  <c r="T1058" i="1"/>
  <c r="S1058" i="1"/>
  <c r="R1058" i="1"/>
  <c r="Q1058" i="1"/>
  <c r="K1058" i="1"/>
  <c r="P1057" i="1"/>
  <c r="U1057" i="1" s="1"/>
  <c r="T1057" i="1"/>
  <c r="S1057" i="1"/>
  <c r="R1057" i="1"/>
  <c r="Q1057" i="1"/>
  <c r="K1057" i="1"/>
  <c r="P1056" i="1"/>
  <c r="U1056" i="1" s="1"/>
  <c r="T1056" i="1"/>
  <c r="S1056" i="1"/>
  <c r="R1056" i="1"/>
  <c r="Q1056" i="1"/>
  <c r="K1056" i="1"/>
  <c r="P1055" i="1"/>
  <c r="U1055" i="1" s="1"/>
  <c r="T1055" i="1"/>
  <c r="S1055" i="1"/>
  <c r="R1055" i="1"/>
  <c r="Q1055" i="1"/>
  <c r="K1055" i="1"/>
  <c r="P1054" i="1"/>
  <c r="U1054" i="1" s="1"/>
  <c r="T1054" i="1"/>
  <c r="S1054" i="1"/>
  <c r="R1054" i="1"/>
  <c r="Q1054" i="1"/>
  <c r="K1054" i="1"/>
  <c r="P1053" i="1"/>
  <c r="U1053" i="1" s="1"/>
  <c r="T1053" i="1"/>
  <c r="S1053" i="1"/>
  <c r="R1053" i="1"/>
  <c r="Q1053" i="1"/>
  <c r="K1053" i="1"/>
  <c r="P1052" i="1"/>
  <c r="U1052" i="1" s="1"/>
  <c r="T1052" i="1"/>
  <c r="S1052" i="1"/>
  <c r="R1052" i="1"/>
  <c r="Q1052" i="1"/>
  <c r="K1052" i="1"/>
  <c r="P1051" i="1"/>
  <c r="U1051" i="1" s="1"/>
  <c r="T1051" i="1"/>
  <c r="S1051" i="1"/>
  <c r="R1051" i="1"/>
  <c r="Q1051" i="1"/>
  <c r="K1051" i="1"/>
  <c r="P1050" i="1"/>
  <c r="U1050" i="1" s="1"/>
  <c r="T1050" i="1"/>
  <c r="S1050" i="1"/>
  <c r="R1050" i="1"/>
  <c r="Q1050" i="1"/>
  <c r="K1050" i="1"/>
  <c r="P1049" i="1"/>
  <c r="U1049" i="1" s="1"/>
  <c r="T1049" i="1"/>
  <c r="S1049" i="1"/>
  <c r="R1049" i="1"/>
  <c r="Q1049" i="1"/>
  <c r="K1049" i="1"/>
  <c r="P1048" i="1"/>
  <c r="U1048" i="1" s="1"/>
  <c r="T1048" i="1"/>
  <c r="S1048" i="1"/>
  <c r="R1048" i="1"/>
  <c r="Q1048" i="1"/>
  <c r="K1048" i="1"/>
  <c r="P1047" i="1"/>
  <c r="U1047" i="1" s="1"/>
  <c r="T1047" i="1"/>
  <c r="S1047" i="1"/>
  <c r="R1047" i="1"/>
  <c r="Q1047" i="1"/>
  <c r="K1047" i="1"/>
  <c r="P1046" i="1"/>
  <c r="U1046" i="1" s="1"/>
  <c r="T1046" i="1"/>
  <c r="S1046" i="1"/>
  <c r="R1046" i="1"/>
  <c r="Q1046" i="1"/>
  <c r="K1046" i="1"/>
  <c r="P1045" i="1"/>
  <c r="U1045" i="1" s="1"/>
  <c r="T1045" i="1"/>
  <c r="S1045" i="1"/>
  <c r="R1045" i="1"/>
  <c r="Q1045" i="1"/>
  <c r="K1045" i="1"/>
  <c r="P1044" i="1"/>
  <c r="U1044" i="1" s="1"/>
  <c r="T1044" i="1"/>
  <c r="S1044" i="1"/>
  <c r="R1044" i="1"/>
  <c r="Q1044" i="1"/>
  <c r="K1044" i="1"/>
  <c r="P1043" i="1"/>
  <c r="U1043" i="1" s="1"/>
  <c r="T1043" i="1"/>
  <c r="S1043" i="1"/>
  <c r="R1043" i="1"/>
  <c r="Q1043" i="1"/>
  <c r="K1043" i="1"/>
  <c r="P1042" i="1"/>
  <c r="U1042" i="1" s="1"/>
  <c r="T1042" i="1"/>
  <c r="S1042" i="1"/>
  <c r="R1042" i="1"/>
  <c r="Q1042" i="1"/>
  <c r="K1042" i="1"/>
  <c r="P1041" i="1"/>
  <c r="U1041" i="1" s="1"/>
  <c r="T1041" i="1"/>
  <c r="S1041" i="1"/>
  <c r="R1041" i="1"/>
  <c r="Q1041" i="1"/>
  <c r="K1041" i="1"/>
  <c r="P1040" i="1"/>
  <c r="U1040" i="1" s="1"/>
  <c r="T1040" i="1"/>
  <c r="S1040" i="1"/>
  <c r="R1040" i="1"/>
  <c r="Q1040" i="1"/>
  <c r="K1040" i="1"/>
  <c r="P1039" i="1"/>
  <c r="U1039" i="1" s="1"/>
  <c r="T1039" i="1"/>
  <c r="S1039" i="1"/>
  <c r="R1039" i="1"/>
  <c r="Q1039" i="1"/>
  <c r="K1039" i="1"/>
  <c r="P1038" i="1"/>
  <c r="U1038" i="1" s="1"/>
  <c r="T1038" i="1"/>
  <c r="S1038" i="1"/>
  <c r="R1038" i="1"/>
  <c r="Q1038" i="1"/>
  <c r="K1038" i="1"/>
  <c r="P1037" i="1"/>
  <c r="U1037" i="1" s="1"/>
  <c r="T1037" i="1"/>
  <c r="S1037" i="1"/>
  <c r="R1037" i="1"/>
  <c r="Q1037" i="1"/>
  <c r="K1037" i="1"/>
  <c r="P1036" i="1"/>
  <c r="U1036" i="1" s="1"/>
  <c r="T1036" i="1"/>
  <c r="S1036" i="1"/>
  <c r="R1036" i="1"/>
  <c r="Q1036" i="1"/>
  <c r="K1036" i="1"/>
  <c r="P1035" i="1"/>
  <c r="U1035" i="1" s="1"/>
  <c r="T1035" i="1"/>
  <c r="S1035" i="1"/>
  <c r="R1035" i="1"/>
  <c r="Q1035" i="1"/>
  <c r="K1035" i="1"/>
  <c r="P1034" i="1"/>
  <c r="U1034" i="1" s="1"/>
  <c r="T1034" i="1"/>
  <c r="S1034" i="1"/>
  <c r="R1034" i="1"/>
  <c r="Q1034" i="1"/>
  <c r="K1034" i="1"/>
  <c r="P1033" i="1"/>
  <c r="U1033" i="1" s="1"/>
  <c r="T1033" i="1"/>
  <c r="S1033" i="1"/>
  <c r="R1033" i="1"/>
  <c r="Q1033" i="1"/>
  <c r="K1033" i="1"/>
  <c r="P1032" i="1"/>
  <c r="U1032" i="1" s="1"/>
  <c r="T1032" i="1"/>
  <c r="S1032" i="1"/>
  <c r="R1032" i="1"/>
  <c r="Q1032" i="1"/>
  <c r="K1032" i="1"/>
  <c r="P1031" i="1"/>
  <c r="U1031" i="1" s="1"/>
  <c r="T1031" i="1"/>
  <c r="S1031" i="1"/>
  <c r="R1031" i="1"/>
  <c r="Q1031" i="1"/>
  <c r="K1031" i="1"/>
  <c r="P1030" i="1"/>
  <c r="U1030" i="1" s="1"/>
  <c r="T1030" i="1"/>
  <c r="S1030" i="1"/>
  <c r="R1030" i="1"/>
  <c r="Q1030" i="1"/>
  <c r="K1030" i="1"/>
  <c r="P1029" i="1"/>
  <c r="U1029" i="1" s="1"/>
  <c r="T1029" i="1"/>
  <c r="S1029" i="1"/>
  <c r="R1029" i="1"/>
  <c r="Q1029" i="1"/>
  <c r="K1029" i="1"/>
  <c r="P1028" i="1"/>
  <c r="U1028" i="1" s="1"/>
  <c r="T1028" i="1"/>
  <c r="S1028" i="1"/>
  <c r="R1028" i="1"/>
  <c r="Q1028" i="1"/>
  <c r="K1028" i="1"/>
  <c r="P1027" i="1"/>
  <c r="U1027" i="1" s="1"/>
  <c r="T1027" i="1"/>
  <c r="S1027" i="1"/>
  <c r="R1027" i="1"/>
  <c r="Q1027" i="1"/>
  <c r="K1027" i="1"/>
  <c r="P1026" i="1"/>
  <c r="U1026" i="1" s="1"/>
  <c r="T1026" i="1"/>
  <c r="S1026" i="1"/>
  <c r="R1026" i="1"/>
  <c r="Q1026" i="1"/>
  <c r="K1026" i="1"/>
  <c r="P1025" i="1"/>
  <c r="U1025" i="1" s="1"/>
  <c r="T1025" i="1"/>
  <c r="S1025" i="1"/>
  <c r="R1025" i="1"/>
  <c r="Q1025" i="1"/>
  <c r="K1025" i="1"/>
  <c r="P1024" i="1"/>
  <c r="U1024" i="1" s="1"/>
  <c r="T1024" i="1"/>
  <c r="S1024" i="1"/>
  <c r="R1024" i="1"/>
  <c r="Q1024" i="1"/>
  <c r="K1024" i="1"/>
  <c r="P1023" i="1"/>
  <c r="U1023" i="1" s="1"/>
  <c r="T1023" i="1"/>
  <c r="S1023" i="1"/>
  <c r="R1023" i="1"/>
  <c r="Q1023" i="1"/>
  <c r="K1023" i="1"/>
  <c r="P1022" i="1"/>
  <c r="U1022" i="1" s="1"/>
  <c r="T1022" i="1"/>
  <c r="S1022" i="1"/>
  <c r="R1022" i="1"/>
  <c r="Q1022" i="1"/>
  <c r="K1022" i="1"/>
  <c r="P1021" i="1"/>
  <c r="U1021" i="1" s="1"/>
  <c r="T1021" i="1"/>
  <c r="S1021" i="1"/>
  <c r="R1021" i="1"/>
  <c r="Q1021" i="1"/>
  <c r="K1021" i="1"/>
  <c r="P1020" i="1"/>
  <c r="U1020" i="1" s="1"/>
  <c r="T1020" i="1"/>
  <c r="S1020" i="1"/>
  <c r="R1020" i="1"/>
  <c r="Q1020" i="1"/>
  <c r="K1020" i="1"/>
  <c r="P1019" i="1"/>
  <c r="U1019" i="1" s="1"/>
  <c r="T1019" i="1"/>
  <c r="S1019" i="1"/>
  <c r="R1019" i="1"/>
  <c r="Q1019" i="1"/>
  <c r="K1019" i="1"/>
  <c r="P1018" i="1"/>
  <c r="U1018" i="1" s="1"/>
  <c r="T1018" i="1"/>
  <c r="S1018" i="1"/>
  <c r="R1018" i="1"/>
  <c r="Q1018" i="1"/>
  <c r="K1018" i="1"/>
  <c r="P1017" i="1"/>
  <c r="U1017" i="1" s="1"/>
  <c r="T1017" i="1"/>
  <c r="S1017" i="1"/>
  <c r="R1017" i="1"/>
  <c r="Q1017" i="1"/>
  <c r="K1017" i="1"/>
  <c r="P1016" i="1"/>
  <c r="U1016" i="1" s="1"/>
  <c r="T1016" i="1"/>
  <c r="S1016" i="1"/>
  <c r="R1016" i="1"/>
  <c r="Q1016" i="1"/>
  <c r="K1016" i="1"/>
  <c r="P1015" i="1"/>
  <c r="U1015" i="1" s="1"/>
  <c r="T1015" i="1"/>
  <c r="S1015" i="1"/>
  <c r="R1015" i="1"/>
  <c r="Q1015" i="1"/>
  <c r="K1015" i="1"/>
  <c r="P1014" i="1"/>
  <c r="U1014" i="1" s="1"/>
  <c r="T1014" i="1"/>
  <c r="S1014" i="1"/>
  <c r="R1014" i="1"/>
  <c r="Q1014" i="1"/>
  <c r="K1014" i="1"/>
  <c r="P1013" i="1"/>
  <c r="U1013" i="1" s="1"/>
  <c r="T1013" i="1"/>
  <c r="S1013" i="1"/>
  <c r="R1013" i="1"/>
  <c r="Q1013" i="1"/>
  <c r="K1013" i="1"/>
  <c r="P1012" i="1"/>
  <c r="U1012" i="1" s="1"/>
  <c r="T1012" i="1"/>
  <c r="S1012" i="1"/>
  <c r="R1012" i="1"/>
  <c r="Q1012" i="1"/>
  <c r="K1012" i="1"/>
  <c r="P1011" i="1"/>
  <c r="U1011" i="1" s="1"/>
  <c r="T1011" i="1"/>
  <c r="S1011" i="1"/>
  <c r="R1011" i="1"/>
  <c r="Q1011" i="1"/>
  <c r="K1011" i="1"/>
  <c r="P1010" i="1"/>
  <c r="U1010" i="1" s="1"/>
  <c r="T1010" i="1"/>
  <c r="S1010" i="1"/>
  <c r="R1010" i="1"/>
  <c r="Q1010" i="1"/>
  <c r="K1010" i="1"/>
  <c r="P1009" i="1"/>
  <c r="U1009" i="1" s="1"/>
  <c r="T1009" i="1"/>
  <c r="S1009" i="1"/>
  <c r="R1009" i="1"/>
  <c r="Q1009" i="1"/>
  <c r="K1009" i="1"/>
  <c r="P1008" i="1"/>
  <c r="U1008" i="1" s="1"/>
  <c r="T1008" i="1"/>
  <c r="S1008" i="1"/>
  <c r="R1008" i="1"/>
  <c r="Q1008" i="1"/>
  <c r="K1008" i="1"/>
  <c r="P1007" i="1"/>
  <c r="U1007" i="1" s="1"/>
  <c r="T1007" i="1"/>
  <c r="S1007" i="1"/>
  <c r="R1007" i="1"/>
  <c r="Q1007" i="1"/>
  <c r="K1007" i="1"/>
  <c r="K1006" i="1"/>
  <c r="P1006" i="1"/>
  <c r="U1006" i="1" s="1"/>
  <c r="Q1006" i="1"/>
  <c r="R1006" i="1"/>
  <c r="S1006" i="1"/>
  <c r="T1006" i="1"/>
  <c r="K1005" i="1"/>
  <c r="P1005" i="1"/>
  <c r="U1005" i="1" s="1"/>
  <c r="Q1005" i="1"/>
  <c r="R1005" i="1"/>
  <c r="S1005" i="1"/>
  <c r="T1005" i="1"/>
  <c r="P1004" i="1"/>
  <c r="U1004" i="1" s="1"/>
  <c r="T1004" i="1"/>
  <c r="S1004" i="1"/>
  <c r="R1004" i="1"/>
  <c r="Q1004" i="1"/>
  <c r="K1004" i="1"/>
  <c r="K1003" i="1"/>
  <c r="P1003" i="1"/>
  <c r="U1003" i="1" s="1"/>
  <c r="Q1003" i="1"/>
  <c r="R1003" i="1"/>
  <c r="S1003" i="1"/>
  <c r="T1003" i="1"/>
  <c r="P1002" i="1"/>
  <c r="U1002" i="1" s="1"/>
  <c r="T1002" i="1"/>
  <c r="S1002" i="1"/>
  <c r="R1002" i="1"/>
  <c r="Q1002" i="1"/>
  <c r="K1002" i="1"/>
  <c r="K1001" i="1"/>
  <c r="P1001" i="1"/>
  <c r="U1001" i="1" s="1"/>
  <c r="Q1001" i="1"/>
  <c r="R1001" i="1"/>
  <c r="S1001" i="1"/>
  <c r="T1001" i="1"/>
  <c r="K1000" i="1"/>
  <c r="P1000" i="1"/>
  <c r="U1000" i="1" s="1"/>
  <c r="Q1000" i="1"/>
  <c r="R1000" i="1"/>
  <c r="S1000" i="1"/>
  <c r="T1000" i="1"/>
  <c r="P999" i="1"/>
  <c r="U999" i="1" s="1"/>
  <c r="T999" i="1"/>
  <c r="S999" i="1"/>
  <c r="R999" i="1"/>
  <c r="Q999" i="1"/>
  <c r="K999" i="1"/>
  <c r="P998" i="1"/>
  <c r="U998" i="1" s="1"/>
  <c r="T998" i="1"/>
  <c r="S998" i="1"/>
  <c r="R998" i="1"/>
  <c r="Q998" i="1"/>
  <c r="K998" i="1"/>
  <c r="P997" i="1"/>
  <c r="U997" i="1" s="1"/>
  <c r="T997" i="1"/>
  <c r="S997" i="1"/>
  <c r="R997" i="1"/>
  <c r="Q997" i="1"/>
  <c r="K997" i="1"/>
  <c r="P996" i="1"/>
  <c r="U996" i="1" s="1"/>
  <c r="T996" i="1"/>
  <c r="S996" i="1"/>
  <c r="R996" i="1"/>
  <c r="Q996" i="1"/>
  <c r="K996" i="1"/>
  <c r="P995" i="1"/>
  <c r="U995" i="1" s="1"/>
  <c r="T995" i="1"/>
  <c r="S995" i="1"/>
  <c r="R995" i="1"/>
  <c r="Q995" i="1"/>
  <c r="K995" i="1"/>
  <c r="P994" i="1"/>
  <c r="U994" i="1" s="1"/>
  <c r="T994" i="1"/>
  <c r="S994" i="1"/>
  <c r="R994" i="1"/>
  <c r="Q994" i="1"/>
  <c r="K994" i="1"/>
  <c r="K993" i="1"/>
  <c r="P993" i="1"/>
  <c r="U993" i="1" s="1"/>
  <c r="Q993" i="1"/>
  <c r="R993" i="1"/>
  <c r="S993" i="1"/>
  <c r="T993" i="1"/>
  <c r="P992" i="1"/>
  <c r="U992" i="1" s="1"/>
  <c r="T992" i="1"/>
  <c r="S992" i="1"/>
  <c r="R992" i="1"/>
  <c r="Q992" i="1"/>
  <c r="K992" i="1"/>
  <c r="P991" i="1"/>
  <c r="U991" i="1" s="1"/>
  <c r="T991" i="1"/>
  <c r="S991" i="1"/>
  <c r="R991" i="1"/>
  <c r="Q991" i="1"/>
  <c r="K991" i="1"/>
  <c r="P990" i="1"/>
  <c r="U990" i="1" s="1"/>
  <c r="T990" i="1"/>
  <c r="S990" i="1"/>
  <c r="R990" i="1"/>
  <c r="Q990" i="1"/>
  <c r="K990" i="1"/>
  <c r="P989" i="1"/>
  <c r="U989" i="1" s="1"/>
  <c r="T989" i="1"/>
  <c r="S989" i="1"/>
  <c r="R989" i="1"/>
  <c r="Q989" i="1"/>
  <c r="K989" i="1"/>
  <c r="P988" i="1"/>
  <c r="U988" i="1" s="1"/>
  <c r="T988" i="1"/>
  <c r="S988" i="1"/>
  <c r="R988" i="1"/>
  <c r="Q988" i="1"/>
  <c r="K988" i="1"/>
  <c r="P987" i="1"/>
  <c r="U987" i="1" s="1"/>
  <c r="T987" i="1"/>
  <c r="S987" i="1"/>
  <c r="R987" i="1"/>
  <c r="Q987" i="1"/>
  <c r="K987" i="1"/>
  <c r="P986" i="1"/>
  <c r="U986" i="1" s="1"/>
  <c r="T986" i="1"/>
  <c r="S986" i="1"/>
  <c r="R986" i="1"/>
  <c r="Q986" i="1"/>
  <c r="K986" i="1"/>
  <c r="S985" i="1"/>
  <c r="P985" i="1"/>
  <c r="U985" i="1" s="1"/>
  <c r="T985" i="1"/>
  <c r="R985" i="1"/>
  <c r="Q985" i="1"/>
  <c r="K985" i="1"/>
  <c r="P984" i="1"/>
  <c r="U984" i="1" s="1"/>
  <c r="T984" i="1"/>
  <c r="S984" i="1"/>
  <c r="R984" i="1"/>
  <c r="Q984" i="1"/>
  <c r="K984" i="1"/>
  <c r="P983" i="1"/>
  <c r="U983" i="1" s="1"/>
  <c r="T983" i="1"/>
  <c r="S983" i="1"/>
  <c r="R983" i="1"/>
  <c r="Q983" i="1"/>
  <c r="K983" i="1"/>
  <c r="P982" i="1"/>
  <c r="U982" i="1" s="1"/>
  <c r="T982" i="1"/>
  <c r="S982" i="1"/>
  <c r="R982" i="1"/>
  <c r="Q982" i="1"/>
  <c r="K982" i="1"/>
  <c r="P981" i="1"/>
  <c r="U981" i="1" s="1"/>
  <c r="T981" i="1"/>
  <c r="S981" i="1"/>
  <c r="R981" i="1"/>
  <c r="Q981" i="1"/>
  <c r="K981" i="1"/>
  <c r="P980" i="1"/>
  <c r="U980" i="1" s="1"/>
  <c r="T980" i="1"/>
  <c r="S980" i="1"/>
  <c r="R980" i="1"/>
  <c r="Q980" i="1"/>
  <c r="K980" i="1"/>
  <c r="P979" i="1"/>
  <c r="U979" i="1" s="1"/>
  <c r="T979" i="1"/>
  <c r="S979" i="1"/>
  <c r="R979" i="1"/>
  <c r="Q979" i="1"/>
  <c r="K979" i="1"/>
  <c r="P978" i="1"/>
  <c r="U978" i="1" s="1"/>
  <c r="T978" i="1"/>
  <c r="S978" i="1"/>
  <c r="R978" i="1"/>
  <c r="Q978" i="1"/>
  <c r="K978" i="1"/>
  <c r="P977" i="1"/>
  <c r="U977" i="1" s="1"/>
  <c r="T977" i="1"/>
  <c r="S977" i="1"/>
  <c r="R977" i="1"/>
  <c r="Q977" i="1"/>
  <c r="K977" i="1"/>
  <c r="P976" i="1"/>
  <c r="U976" i="1" s="1"/>
  <c r="T976" i="1"/>
  <c r="S976" i="1"/>
  <c r="R976" i="1"/>
  <c r="Q976" i="1"/>
  <c r="K976" i="1"/>
  <c r="P975" i="1"/>
  <c r="U975" i="1" s="1"/>
  <c r="T975" i="1"/>
  <c r="S975" i="1"/>
  <c r="R975" i="1"/>
  <c r="Q975" i="1"/>
  <c r="K975" i="1"/>
  <c r="P974" i="1"/>
  <c r="U974" i="1" s="1"/>
  <c r="T974" i="1"/>
  <c r="S974" i="1"/>
  <c r="R974" i="1"/>
  <c r="Q974" i="1"/>
  <c r="K974" i="1"/>
  <c r="P973" i="1"/>
  <c r="U973" i="1" s="1"/>
  <c r="Q973" i="1"/>
  <c r="R973" i="1"/>
  <c r="S973" i="1"/>
  <c r="T973" i="1"/>
  <c r="K973" i="1"/>
  <c r="P972" i="1"/>
  <c r="U972" i="1" s="1"/>
  <c r="T972" i="1"/>
  <c r="S972" i="1"/>
  <c r="R972" i="1"/>
  <c r="Q972" i="1"/>
  <c r="K972" i="1"/>
  <c r="P971" i="1"/>
  <c r="U971" i="1" s="1"/>
  <c r="Q971" i="1"/>
  <c r="R971" i="1"/>
  <c r="S971" i="1"/>
  <c r="T971" i="1"/>
  <c r="K971" i="1"/>
  <c r="I970" i="1"/>
  <c r="H970" i="1"/>
  <c r="K970" i="1" s="1"/>
  <c r="P969" i="1"/>
  <c r="U969" i="1" s="1"/>
  <c r="T969" i="1"/>
  <c r="S969" i="1"/>
  <c r="R969" i="1"/>
  <c r="Q969" i="1"/>
  <c r="K969" i="1"/>
  <c r="P968" i="1"/>
  <c r="U968" i="1" s="1"/>
  <c r="T968" i="1"/>
  <c r="S968" i="1"/>
  <c r="R968" i="1"/>
  <c r="Q968" i="1"/>
  <c r="K968" i="1"/>
  <c r="P967" i="1"/>
  <c r="U967" i="1" s="1"/>
  <c r="T967" i="1"/>
  <c r="S967" i="1"/>
  <c r="R967" i="1"/>
  <c r="Q967" i="1"/>
  <c r="K967" i="1"/>
  <c r="P966" i="1"/>
  <c r="U966" i="1" s="1"/>
  <c r="T966" i="1"/>
  <c r="S966" i="1"/>
  <c r="R966" i="1"/>
  <c r="Q966" i="1"/>
  <c r="K966" i="1"/>
  <c r="P965" i="1"/>
  <c r="U965" i="1" s="1"/>
  <c r="T965" i="1"/>
  <c r="S965" i="1"/>
  <c r="R965" i="1"/>
  <c r="Q965" i="1"/>
  <c r="K965" i="1"/>
  <c r="T964" i="1"/>
  <c r="P964" i="1"/>
  <c r="U964" i="1" s="1"/>
  <c r="R964" i="1"/>
  <c r="Q964" i="1"/>
  <c r="K964" i="1"/>
  <c r="P963" i="1"/>
  <c r="U963" i="1" s="1"/>
  <c r="T963" i="1"/>
  <c r="S963" i="1"/>
  <c r="R963" i="1"/>
  <c r="Q963" i="1"/>
  <c r="K963" i="1"/>
  <c r="P962" i="1"/>
  <c r="U962" i="1" s="1"/>
  <c r="T962" i="1"/>
  <c r="S962" i="1"/>
  <c r="R962" i="1"/>
  <c r="Q962" i="1"/>
  <c r="K962" i="1"/>
  <c r="P961" i="1"/>
  <c r="U961" i="1" s="1"/>
  <c r="T961" i="1"/>
  <c r="S961" i="1"/>
  <c r="R961" i="1"/>
  <c r="Q961" i="1"/>
  <c r="K961" i="1"/>
  <c r="P960" i="1"/>
  <c r="U960" i="1" s="1"/>
  <c r="T960" i="1"/>
  <c r="S960" i="1"/>
  <c r="R960" i="1"/>
  <c r="Q960" i="1"/>
  <c r="K960" i="1"/>
  <c r="P959" i="1"/>
  <c r="U959" i="1" s="1"/>
  <c r="T959" i="1"/>
  <c r="S959" i="1"/>
  <c r="R959" i="1"/>
  <c r="Q959" i="1"/>
  <c r="K959" i="1"/>
  <c r="P958" i="1"/>
  <c r="U958" i="1" s="1"/>
  <c r="T958" i="1"/>
  <c r="S958" i="1"/>
  <c r="R958" i="1"/>
  <c r="Q958" i="1"/>
  <c r="K958" i="1"/>
  <c r="P957" i="1"/>
  <c r="U957" i="1" s="1"/>
  <c r="T957" i="1"/>
  <c r="S957" i="1"/>
  <c r="R957" i="1"/>
  <c r="Q957" i="1"/>
  <c r="K957" i="1"/>
  <c r="P956" i="1"/>
  <c r="U956" i="1" s="1"/>
  <c r="T956" i="1"/>
  <c r="S956" i="1"/>
  <c r="R956" i="1"/>
  <c r="Q956" i="1"/>
  <c r="K956" i="1"/>
  <c r="P955" i="1"/>
  <c r="U955" i="1" s="1"/>
  <c r="T955" i="1"/>
  <c r="S955" i="1"/>
  <c r="R955" i="1"/>
  <c r="Q955" i="1"/>
  <c r="K955" i="1"/>
  <c r="P954" i="1"/>
  <c r="U954" i="1" s="1"/>
  <c r="T954" i="1"/>
  <c r="S954" i="1"/>
  <c r="R954" i="1"/>
  <c r="Q954" i="1"/>
  <c r="K954" i="1"/>
  <c r="P953" i="1"/>
  <c r="U953" i="1" s="1"/>
  <c r="T953" i="1"/>
  <c r="S953" i="1"/>
  <c r="R953" i="1"/>
  <c r="Q953" i="1"/>
  <c r="K953" i="1"/>
  <c r="P952" i="1"/>
  <c r="U952" i="1" s="1"/>
  <c r="T952" i="1"/>
  <c r="S952" i="1"/>
  <c r="R952" i="1"/>
  <c r="Q952" i="1"/>
  <c r="K952" i="1"/>
  <c r="P951" i="1"/>
  <c r="U951" i="1" s="1"/>
  <c r="T951" i="1"/>
  <c r="S951" i="1"/>
  <c r="R951" i="1"/>
  <c r="Q951" i="1"/>
  <c r="K951" i="1"/>
  <c r="P950" i="1"/>
  <c r="U950" i="1" s="1"/>
  <c r="T950" i="1"/>
  <c r="S950" i="1"/>
  <c r="R950" i="1"/>
  <c r="Q950" i="1"/>
  <c r="K950" i="1"/>
  <c r="P949" i="1"/>
  <c r="U949" i="1" s="1"/>
  <c r="T949" i="1"/>
  <c r="S949" i="1"/>
  <c r="R949" i="1"/>
  <c r="Q949" i="1"/>
  <c r="K949" i="1"/>
  <c r="P948" i="1"/>
  <c r="U948" i="1" s="1"/>
  <c r="T948" i="1"/>
  <c r="S948" i="1"/>
  <c r="R948" i="1"/>
  <c r="Q948" i="1"/>
  <c r="K948" i="1"/>
  <c r="S964" i="1"/>
  <c r="P947" i="1"/>
  <c r="U947" i="1" s="1"/>
  <c r="T947" i="1"/>
  <c r="S947" i="1"/>
  <c r="R947" i="1"/>
  <c r="Q947" i="1"/>
  <c r="K947" i="1"/>
  <c r="P946" i="1"/>
  <c r="U946" i="1" s="1"/>
  <c r="T946" i="1"/>
  <c r="S946" i="1"/>
  <c r="R946" i="1"/>
  <c r="Q946" i="1"/>
  <c r="K946" i="1"/>
  <c r="T233" i="1"/>
  <c r="P583" i="1"/>
  <c r="U583" i="1" s="1"/>
  <c r="K583" i="1"/>
  <c r="K579" i="1"/>
  <c r="P579" i="1"/>
  <c r="U579" i="1" s="1"/>
  <c r="K652" i="1"/>
  <c r="P652" i="1"/>
  <c r="U652" i="1" s="1"/>
  <c r="K651" i="1"/>
  <c r="P651" i="1"/>
  <c r="U651" i="1" s="1"/>
  <c r="K573" i="1"/>
  <c r="P573" i="1"/>
  <c r="U573" i="1" s="1"/>
  <c r="K647" i="1"/>
  <c r="P647" i="1"/>
  <c r="U647" i="1" s="1"/>
  <c r="K646" i="1"/>
  <c r="P646" i="1"/>
  <c r="U646" i="1" s="1"/>
  <c r="K645" i="1"/>
  <c r="P645" i="1"/>
  <c r="U645" i="1" s="1"/>
  <c r="K644" i="1"/>
  <c r="P644" i="1"/>
  <c r="U644" i="1" s="1"/>
  <c r="K643" i="1"/>
  <c r="P643" i="1"/>
  <c r="U643" i="1" s="1"/>
  <c r="K641" i="1"/>
  <c r="P641" i="1"/>
  <c r="U641" i="1" s="1"/>
  <c r="K640" i="1"/>
  <c r="P640" i="1"/>
  <c r="U640" i="1" s="1"/>
  <c r="P233" i="1"/>
  <c r="U233" i="1" s="1"/>
  <c r="S233" i="1"/>
  <c r="R233" i="1"/>
  <c r="Q233" i="1"/>
  <c r="K233" i="1"/>
  <c r="P216" i="1"/>
  <c r="U216" i="1" s="1"/>
  <c r="T216" i="1"/>
  <c r="S216" i="1"/>
  <c r="R216" i="1"/>
  <c r="Q216" i="1"/>
  <c r="K216" i="1"/>
  <c r="P215" i="1"/>
  <c r="U215" i="1" s="1"/>
  <c r="T215" i="1"/>
  <c r="S215" i="1"/>
  <c r="R215" i="1"/>
  <c r="Q215" i="1"/>
  <c r="K215" i="1"/>
  <c r="P472" i="1"/>
  <c r="U472" i="1" s="1"/>
  <c r="Q472" i="1"/>
  <c r="R472" i="1"/>
  <c r="S472" i="1"/>
  <c r="T472" i="1"/>
  <c r="K472" i="1"/>
  <c r="I876" i="1"/>
  <c r="H876" i="1"/>
  <c r="T876" i="1" s="1"/>
  <c r="I841" i="1"/>
  <c r="H841" i="1"/>
  <c r="S841" i="1" s="1"/>
  <c r="P827" i="1"/>
  <c r="U827" i="1" s="1"/>
  <c r="T827" i="1"/>
  <c r="S827" i="1"/>
  <c r="R827" i="1"/>
  <c r="Q827" i="1"/>
  <c r="K827" i="1"/>
  <c r="P825" i="1"/>
  <c r="U825" i="1" s="1"/>
  <c r="T825" i="1"/>
  <c r="S825" i="1"/>
  <c r="R825" i="1"/>
  <c r="Q825" i="1"/>
  <c r="K825" i="1"/>
  <c r="P919" i="1"/>
  <c r="U919" i="1" s="1"/>
  <c r="T919" i="1"/>
  <c r="S919" i="1"/>
  <c r="K919" i="1"/>
  <c r="R919" i="1"/>
  <c r="Q919" i="1"/>
  <c r="P914" i="1"/>
  <c r="U914" i="1" s="1"/>
  <c r="T914" i="1"/>
  <c r="S914" i="1"/>
  <c r="R914" i="1"/>
  <c r="Q914" i="1"/>
  <c r="K914" i="1"/>
  <c r="P905" i="1"/>
  <c r="U905" i="1" s="1"/>
  <c r="T905" i="1"/>
  <c r="S905" i="1"/>
  <c r="R905" i="1"/>
  <c r="Q905" i="1"/>
  <c r="K905" i="1"/>
  <c r="P858" i="1"/>
  <c r="U858" i="1" s="1"/>
  <c r="T858" i="1"/>
  <c r="S858" i="1"/>
  <c r="R858" i="1"/>
  <c r="Q858" i="1"/>
  <c r="K858" i="1"/>
  <c r="P284" i="1"/>
  <c r="U284" i="1" s="1"/>
  <c r="T284" i="1"/>
  <c r="S284" i="1"/>
  <c r="R284" i="1"/>
  <c r="Q284" i="1"/>
  <c r="K284" i="1"/>
  <c r="P944" i="1"/>
  <c r="U944" i="1" s="1"/>
  <c r="T944" i="1"/>
  <c r="S944" i="1"/>
  <c r="R944" i="1"/>
  <c r="Q944" i="1"/>
  <c r="K944" i="1"/>
  <c r="P291" i="1"/>
  <c r="U291" i="1" s="1"/>
  <c r="T291" i="1"/>
  <c r="S291" i="1"/>
  <c r="R291" i="1"/>
  <c r="Q291" i="1"/>
  <c r="K291" i="1"/>
  <c r="P733" i="1"/>
  <c r="U733" i="1" s="1"/>
  <c r="T733" i="1"/>
  <c r="S733" i="1"/>
  <c r="R733" i="1"/>
  <c r="Q733" i="1"/>
  <c r="K733" i="1"/>
  <c r="P289" i="1"/>
  <c r="U289" i="1" s="1"/>
  <c r="T289" i="1"/>
  <c r="S289" i="1"/>
  <c r="R289" i="1"/>
  <c r="Q289" i="1"/>
  <c r="K289" i="1"/>
  <c r="P174" i="1"/>
  <c r="U174" i="1" s="1"/>
  <c r="T174" i="1"/>
  <c r="S174" i="1"/>
  <c r="R174" i="1"/>
  <c r="Q174" i="1"/>
  <c r="K174" i="1"/>
  <c r="P285" i="1"/>
  <c r="U285" i="1" s="1"/>
  <c r="T285" i="1"/>
  <c r="S285" i="1"/>
  <c r="R285" i="1"/>
  <c r="Q285" i="1"/>
  <c r="K285" i="1"/>
  <c r="P736" i="1"/>
  <c r="U736" i="1" s="1"/>
  <c r="T736" i="1"/>
  <c r="S736" i="1"/>
  <c r="R736" i="1"/>
  <c r="Q736" i="1"/>
  <c r="K736" i="1"/>
  <c r="P719" i="1"/>
  <c r="U719" i="1" s="1"/>
  <c r="T719" i="1"/>
  <c r="S719" i="1"/>
  <c r="R719" i="1"/>
  <c r="Q719" i="1"/>
  <c r="K719" i="1"/>
  <c r="P628" i="1"/>
  <c r="U628" i="1" s="1"/>
  <c r="T628" i="1"/>
  <c r="S628" i="1"/>
  <c r="R628" i="1"/>
  <c r="Q628" i="1"/>
  <c r="K628" i="1"/>
  <c r="P673" i="1"/>
  <c r="U673" i="1" s="1"/>
  <c r="T673" i="1"/>
  <c r="S673" i="1"/>
  <c r="R673" i="1"/>
  <c r="Q673" i="1"/>
  <c r="K673" i="1"/>
  <c r="P728" i="1"/>
  <c r="U728" i="1" s="1"/>
  <c r="T728" i="1"/>
  <c r="S728" i="1"/>
  <c r="R728" i="1"/>
  <c r="Q728" i="1"/>
  <c r="K728" i="1"/>
  <c r="P687" i="1"/>
  <c r="U687" i="1" s="1"/>
  <c r="T687" i="1"/>
  <c r="S687" i="1"/>
  <c r="R687" i="1"/>
  <c r="Q687" i="1"/>
  <c r="K687" i="1"/>
  <c r="P735" i="1"/>
  <c r="U735" i="1" s="1"/>
  <c r="T735" i="1"/>
  <c r="S735" i="1"/>
  <c r="R735" i="1"/>
  <c r="Q735" i="1"/>
  <c r="K735" i="1"/>
  <c r="P610" i="1"/>
  <c r="U610" i="1" s="1"/>
  <c r="T610" i="1"/>
  <c r="S610" i="1"/>
  <c r="R610" i="1"/>
  <c r="Q610" i="1"/>
  <c r="K610" i="1"/>
  <c r="P803" i="1"/>
  <c r="U803" i="1" s="1"/>
  <c r="T803" i="1"/>
  <c r="S803" i="1"/>
  <c r="R803" i="1"/>
  <c r="Q803" i="1"/>
  <c r="K803" i="1"/>
  <c r="P732" i="1"/>
  <c r="U732" i="1" s="1"/>
  <c r="T732" i="1"/>
  <c r="S732" i="1"/>
  <c r="R732" i="1"/>
  <c r="Q732" i="1"/>
  <c r="K732" i="1"/>
  <c r="P734" i="1"/>
  <c r="U734" i="1" s="1"/>
  <c r="T734" i="1"/>
  <c r="S734" i="1"/>
  <c r="R734" i="1"/>
  <c r="Q734" i="1"/>
  <c r="K734" i="1"/>
  <c r="P710" i="1"/>
  <c r="U710" i="1" s="1"/>
  <c r="T710" i="1"/>
  <c r="S710" i="1"/>
  <c r="R710" i="1"/>
  <c r="Q710" i="1"/>
  <c r="K710" i="1"/>
  <c r="P138" i="1"/>
  <c r="U138" i="1" s="1"/>
  <c r="T138" i="1"/>
  <c r="S138" i="1"/>
  <c r="R138" i="1"/>
  <c r="Q138" i="1"/>
  <c r="K138" i="1"/>
  <c r="P280" i="1"/>
  <c r="U280" i="1" s="1"/>
  <c r="T280" i="1"/>
  <c r="S280" i="1"/>
  <c r="R280" i="1"/>
  <c r="Q280" i="1"/>
  <c r="K280" i="1"/>
  <c r="P283" i="1"/>
  <c r="U283" i="1" s="1"/>
  <c r="T283" i="1"/>
  <c r="S283" i="1"/>
  <c r="R283" i="1"/>
  <c r="Q283" i="1"/>
  <c r="K283" i="1"/>
  <c r="T910" i="1"/>
  <c r="P910" i="1"/>
  <c r="U910" i="1" s="1"/>
  <c r="S910" i="1"/>
  <c r="R910" i="1"/>
  <c r="Q910" i="1"/>
  <c r="K910" i="1"/>
  <c r="T652" i="1"/>
  <c r="S652" i="1"/>
  <c r="R652" i="1"/>
  <c r="Q652" i="1"/>
  <c r="T651" i="1"/>
  <c r="S651" i="1"/>
  <c r="R651" i="1"/>
  <c r="Q651" i="1"/>
  <c r="T573" i="1"/>
  <c r="S573" i="1"/>
  <c r="R573" i="1"/>
  <c r="Q573" i="1"/>
  <c r="T647" i="1"/>
  <c r="S647" i="1"/>
  <c r="R647" i="1"/>
  <c r="Q647" i="1"/>
  <c r="T646" i="1"/>
  <c r="S646" i="1"/>
  <c r="R646" i="1"/>
  <c r="Q646" i="1"/>
  <c r="T645" i="1"/>
  <c r="S645" i="1"/>
  <c r="R645" i="1"/>
  <c r="Q645" i="1"/>
  <c r="T583" i="1"/>
  <c r="S583" i="1"/>
  <c r="R583" i="1"/>
  <c r="Q583" i="1"/>
  <c r="T644" i="1"/>
  <c r="S644" i="1"/>
  <c r="R644" i="1"/>
  <c r="Q644" i="1"/>
  <c r="T643" i="1"/>
  <c r="S643" i="1"/>
  <c r="R643" i="1"/>
  <c r="Q643" i="1"/>
  <c r="T579" i="1"/>
  <c r="S579" i="1"/>
  <c r="R579" i="1"/>
  <c r="Q579" i="1"/>
  <c r="T641" i="1"/>
  <c r="S641" i="1"/>
  <c r="R641" i="1"/>
  <c r="Q641" i="1"/>
  <c r="T640" i="1"/>
  <c r="S640" i="1"/>
  <c r="R640" i="1"/>
  <c r="Q640" i="1"/>
  <c r="P201" i="1"/>
  <c r="U201" i="1" s="1"/>
  <c r="T201" i="1"/>
  <c r="S201" i="1"/>
  <c r="R201" i="1"/>
  <c r="Q201" i="1"/>
  <c r="K201" i="1"/>
  <c r="P503" i="1"/>
  <c r="U503" i="1" s="1"/>
  <c r="T503" i="1"/>
  <c r="S503" i="1"/>
  <c r="R503" i="1"/>
  <c r="Q503" i="1"/>
  <c r="K503" i="1"/>
  <c r="P507" i="1"/>
  <c r="U507" i="1" s="1"/>
  <c r="T507" i="1"/>
  <c r="S507" i="1"/>
  <c r="R507" i="1"/>
  <c r="Q507" i="1"/>
  <c r="K507" i="1"/>
  <c r="P563" i="1"/>
  <c r="U563" i="1" s="1"/>
  <c r="T563" i="1"/>
  <c r="S563" i="1"/>
  <c r="R563" i="1"/>
  <c r="Q563" i="1"/>
  <c r="K563" i="1"/>
  <c r="P536" i="1"/>
  <c r="U536" i="1" s="1"/>
  <c r="T536" i="1"/>
  <c r="S536" i="1"/>
  <c r="R536" i="1"/>
  <c r="Q536" i="1"/>
  <c r="K536" i="1"/>
  <c r="P636" i="1"/>
  <c r="U636" i="1" s="1"/>
  <c r="T636" i="1"/>
  <c r="S636" i="1"/>
  <c r="R636" i="1"/>
  <c r="Q636" i="1"/>
  <c r="K636" i="1"/>
  <c r="P624" i="1"/>
  <c r="U624" i="1" s="1"/>
  <c r="T624" i="1"/>
  <c r="S624" i="1"/>
  <c r="R624" i="1"/>
  <c r="Q624" i="1"/>
  <c r="K624" i="1"/>
  <c r="P631" i="1"/>
  <c r="U631" i="1" s="1"/>
  <c r="T631" i="1"/>
  <c r="S631" i="1"/>
  <c r="R631" i="1"/>
  <c r="Q631" i="1"/>
  <c r="K631" i="1"/>
  <c r="P498" i="1"/>
  <c r="U498" i="1" s="1"/>
  <c r="T498" i="1"/>
  <c r="S498" i="1"/>
  <c r="R498" i="1"/>
  <c r="Q498" i="1"/>
  <c r="K498" i="1"/>
  <c r="P556" i="1"/>
  <c r="U556" i="1" s="1"/>
  <c r="T556" i="1"/>
  <c r="S556" i="1"/>
  <c r="R556" i="1"/>
  <c r="Q556" i="1"/>
  <c r="K556" i="1"/>
  <c r="P626" i="1"/>
  <c r="U626" i="1" s="1"/>
  <c r="T626" i="1"/>
  <c r="S626" i="1"/>
  <c r="R626" i="1"/>
  <c r="Q626" i="1"/>
  <c r="K626" i="1"/>
  <c r="P638" i="1"/>
  <c r="U638" i="1" s="1"/>
  <c r="T638" i="1"/>
  <c r="S638" i="1"/>
  <c r="R638" i="1"/>
  <c r="Q638" i="1"/>
  <c r="K638" i="1"/>
  <c r="P609" i="1"/>
  <c r="U609" i="1" s="1"/>
  <c r="T609" i="1"/>
  <c r="S609" i="1"/>
  <c r="R609" i="1"/>
  <c r="Q609" i="1"/>
  <c r="K609" i="1"/>
  <c r="P581" i="1"/>
  <c r="U581" i="1" s="1"/>
  <c r="T581" i="1"/>
  <c r="S581" i="1"/>
  <c r="R581" i="1"/>
  <c r="Q581" i="1"/>
  <c r="K581" i="1"/>
  <c r="P630" i="1"/>
  <c r="U630" i="1" s="1"/>
  <c r="T630" i="1"/>
  <c r="S630" i="1"/>
  <c r="R630" i="1"/>
  <c r="Q630" i="1"/>
  <c r="K630" i="1"/>
  <c r="P622" i="1"/>
  <c r="U622" i="1" s="1"/>
  <c r="T622" i="1"/>
  <c r="S622" i="1"/>
  <c r="R622" i="1"/>
  <c r="Q622" i="1"/>
  <c r="K622" i="1"/>
  <c r="P633" i="1"/>
  <c r="U633" i="1" s="1"/>
  <c r="T633" i="1"/>
  <c r="S633" i="1"/>
  <c r="R633" i="1"/>
  <c r="Q633" i="1"/>
  <c r="K633" i="1"/>
  <c r="P582" i="1"/>
  <c r="U582" i="1" s="1"/>
  <c r="T582" i="1"/>
  <c r="S582" i="1"/>
  <c r="R582" i="1"/>
  <c r="Q582" i="1"/>
  <c r="K582" i="1"/>
  <c r="P571" i="1"/>
  <c r="U571" i="1" s="1"/>
  <c r="T571" i="1"/>
  <c r="S571" i="1"/>
  <c r="R571" i="1"/>
  <c r="Q571" i="1"/>
  <c r="K571" i="1"/>
  <c r="P634" i="1"/>
  <c r="U634" i="1" s="1"/>
  <c r="T634" i="1"/>
  <c r="S634" i="1"/>
  <c r="R634" i="1"/>
  <c r="Q634" i="1"/>
  <c r="K634" i="1"/>
  <c r="P557" i="1"/>
  <c r="U557" i="1" s="1"/>
  <c r="T557" i="1"/>
  <c r="S557" i="1"/>
  <c r="R557" i="1"/>
  <c r="Q557" i="1"/>
  <c r="K557" i="1"/>
  <c r="P584" i="1"/>
  <c r="U584" i="1" s="1"/>
  <c r="T584" i="1"/>
  <c r="S584" i="1"/>
  <c r="R584" i="1"/>
  <c r="Q584" i="1"/>
  <c r="K584" i="1"/>
  <c r="P608" i="1"/>
  <c r="U608" i="1" s="1"/>
  <c r="T608" i="1"/>
  <c r="S608" i="1"/>
  <c r="R608" i="1"/>
  <c r="Q608" i="1"/>
  <c r="K608" i="1"/>
  <c r="P635" i="1"/>
  <c r="U635" i="1" s="1"/>
  <c r="T635" i="1"/>
  <c r="S635" i="1"/>
  <c r="R635" i="1"/>
  <c r="Q635" i="1"/>
  <c r="K635" i="1"/>
  <c r="P629" i="1"/>
  <c r="U629" i="1" s="1"/>
  <c r="T629" i="1"/>
  <c r="S629" i="1"/>
  <c r="R629" i="1"/>
  <c r="Q629" i="1"/>
  <c r="K629" i="1"/>
  <c r="P625" i="1"/>
  <c r="U625" i="1" s="1"/>
  <c r="T625" i="1"/>
  <c r="S625" i="1"/>
  <c r="R625" i="1"/>
  <c r="Q625" i="1"/>
  <c r="K625" i="1"/>
  <c r="P621" i="1"/>
  <c r="U621" i="1" s="1"/>
  <c r="T621" i="1"/>
  <c r="S621" i="1"/>
  <c r="R621" i="1"/>
  <c r="Q621" i="1"/>
  <c r="K621" i="1"/>
  <c r="P580" i="1"/>
  <c r="U580" i="1" s="1"/>
  <c r="T580" i="1"/>
  <c r="S580" i="1"/>
  <c r="R580" i="1"/>
  <c r="Q580" i="1"/>
  <c r="K580" i="1"/>
  <c r="P533" i="1"/>
  <c r="U533" i="1" s="1"/>
  <c r="T533" i="1"/>
  <c r="S533" i="1"/>
  <c r="R533" i="1"/>
  <c r="Q533" i="1"/>
  <c r="K533" i="1"/>
  <c r="P532" i="1"/>
  <c r="U532" i="1" s="1"/>
  <c r="T532" i="1"/>
  <c r="S532" i="1"/>
  <c r="R532" i="1"/>
  <c r="Q532" i="1"/>
  <c r="K532" i="1"/>
  <c r="P497" i="1"/>
  <c r="U497" i="1" s="1"/>
  <c r="T497" i="1"/>
  <c r="S497" i="1"/>
  <c r="R497" i="1"/>
  <c r="Q497" i="1"/>
  <c r="K497" i="1"/>
  <c r="P632" i="1"/>
  <c r="U632" i="1" s="1"/>
  <c r="T632" i="1"/>
  <c r="S632" i="1"/>
  <c r="R632" i="1"/>
  <c r="Q632" i="1"/>
  <c r="K632" i="1"/>
  <c r="P531" i="1"/>
  <c r="U531" i="1" s="1"/>
  <c r="T531" i="1"/>
  <c r="S531" i="1"/>
  <c r="R531" i="1"/>
  <c r="Q531" i="1"/>
  <c r="K531" i="1"/>
  <c r="P570" i="1"/>
  <c r="U570" i="1" s="1"/>
  <c r="T570" i="1"/>
  <c r="S570" i="1"/>
  <c r="R570" i="1"/>
  <c r="Q570" i="1"/>
  <c r="K570" i="1"/>
  <c r="P530" i="1"/>
  <c r="U530" i="1" s="1"/>
  <c r="T530" i="1"/>
  <c r="S530" i="1"/>
  <c r="R530" i="1"/>
  <c r="Q530" i="1"/>
  <c r="K530" i="1"/>
  <c r="P637" i="1"/>
  <c r="U637" i="1" s="1"/>
  <c r="T637" i="1"/>
  <c r="S637" i="1"/>
  <c r="R637" i="1"/>
  <c r="Q637" i="1"/>
  <c r="K637" i="1"/>
  <c r="K876" i="1"/>
  <c r="K841" i="1"/>
  <c r="R841" i="1"/>
  <c r="P841" i="1"/>
  <c r="U841" i="1" s="1"/>
  <c r="Q841" i="1"/>
  <c r="P876" i="1"/>
  <c r="U876" i="1" s="1"/>
  <c r="T841" i="1"/>
  <c r="R876" i="1"/>
  <c r="P656" i="1"/>
  <c r="U656" i="1" s="1"/>
  <c r="T656" i="1"/>
  <c r="S656" i="1"/>
  <c r="R656" i="1"/>
  <c r="Q656" i="1"/>
  <c r="K656" i="1"/>
  <c r="P321" i="1"/>
  <c r="U321" i="1" s="1"/>
  <c r="T321" i="1"/>
  <c r="S321" i="1"/>
  <c r="R321" i="1"/>
  <c r="Q321" i="1"/>
  <c r="K321" i="1"/>
  <c r="P814" i="1"/>
  <c r="U814" i="1" s="1"/>
  <c r="T814" i="1"/>
  <c r="S814" i="1"/>
  <c r="R814" i="1"/>
  <c r="Q814" i="1"/>
  <c r="K814" i="1"/>
  <c r="P833" i="1"/>
  <c r="U833" i="1" s="1"/>
  <c r="T833" i="1"/>
  <c r="S833" i="1"/>
  <c r="R833" i="1"/>
  <c r="Q833" i="1"/>
  <c r="K833" i="1"/>
  <c r="P694" i="1"/>
  <c r="U694" i="1" s="1"/>
  <c r="T694" i="1"/>
  <c r="S694" i="1"/>
  <c r="R694" i="1"/>
  <c r="Q694" i="1"/>
  <c r="K694" i="1"/>
  <c r="P715" i="1"/>
  <c r="U715" i="1" s="1"/>
  <c r="T715" i="1"/>
  <c r="S715" i="1"/>
  <c r="R715" i="1"/>
  <c r="Q715" i="1"/>
  <c r="K715" i="1"/>
  <c r="P810" i="1"/>
  <c r="U810" i="1" s="1"/>
  <c r="T810" i="1"/>
  <c r="S810" i="1"/>
  <c r="R810" i="1"/>
  <c r="Q810" i="1"/>
  <c r="K810" i="1"/>
  <c r="P805" i="1"/>
  <c r="U805" i="1" s="1"/>
  <c r="T805" i="1"/>
  <c r="S805" i="1"/>
  <c r="R805" i="1"/>
  <c r="Q805" i="1"/>
  <c r="K805" i="1"/>
  <c r="P713" i="1"/>
  <c r="U713" i="1" s="1"/>
  <c r="T713" i="1"/>
  <c r="S713" i="1"/>
  <c r="R713" i="1"/>
  <c r="Q713" i="1"/>
  <c r="K713" i="1"/>
  <c r="P473" i="1"/>
  <c r="U473" i="1" s="1"/>
  <c r="T473" i="1"/>
  <c r="S473" i="1"/>
  <c r="R473" i="1"/>
  <c r="Q473" i="1"/>
  <c r="K473" i="1"/>
  <c r="P500" i="1"/>
  <c r="U500" i="1" s="1"/>
  <c r="T500" i="1"/>
  <c r="S500" i="1"/>
  <c r="R500" i="1"/>
  <c r="Q500" i="1"/>
  <c r="K500" i="1"/>
  <c r="P420" i="1"/>
  <c r="U420" i="1" s="1"/>
  <c r="T420" i="1"/>
  <c r="S420" i="1"/>
  <c r="R420" i="1"/>
  <c r="Q420" i="1"/>
  <c r="K420" i="1"/>
  <c r="P618" i="1"/>
  <c r="U618" i="1" s="1"/>
  <c r="T618" i="1"/>
  <c r="S618" i="1"/>
  <c r="R618" i="1"/>
  <c r="Q618" i="1"/>
  <c r="K618" i="1"/>
  <c r="P615" i="1"/>
  <c r="U615" i="1" s="1"/>
  <c r="T615" i="1"/>
  <c r="S615" i="1"/>
  <c r="R615" i="1"/>
  <c r="Q615" i="1"/>
  <c r="K615" i="1"/>
  <c r="P343" i="1"/>
  <c r="U343" i="1" s="1"/>
  <c r="T343" i="1"/>
  <c r="S343" i="1"/>
  <c r="R343" i="1"/>
  <c r="Q343" i="1"/>
  <c r="K343" i="1"/>
  <c r="P520" i="1"/>
  <c r="U520" i="1" s="1"/>
  <c r="T520" i="1"/>
  <c r="S520" i="1"/>
  <c r="R520" i="1"/>
  <c r="Q520" i="1"/>
  <c r="K520" i="1"/>
  <c r="P760" i="1"/>
  <c r="U760" i="1" s="1"/>
  <c r="T760" i="1"/>
  <c r="S760" i="1"/>
  <c r="R760" i="1"/>
  <c r="Q760" i="1"/>
  <c r="K760" i="1"/>
  <c r="P740" i="1"/>
  <c r="U740" i="1" s="1"/>
  <c r="T740" i="1"/>
  <c r="S740" i="1"/>
  <c r="R740" i="1"/>
  <c r="Q740" i="1"/>
  <c r="K740" i="1"/>
  <c r="P469" i="1"/>
  <c r="U469" i="1" s="1"/>
  <c r="T469" i="1"/>
  <c r="S469" i="1"/>
  <c r="R469" i="1"/>
  <c r="Q469" i="1"/>
  <c r="K469" i="1"/>
  <c r="P907" i="1"/>
  <c r="U907" i="1" s="1"/>
  <c r="T907" i="1"/>
  <c r="S907" i="1"/>
  <c r="R907" i="1"/>
  <c r="Q907" i="1"/>
  <c r="K907" i="1"/>
  <c r="P872" i="1"/>
  <c r="U872" i="1" s="1"/>
  <c r="T872" i="1"/>
  <c r="S872" i="1"/>
  <c r="R872" i="1"/>
  <c r="Q872" i="1"/>
  <c r="K872" i="1"/>
  <c r="P843" i="1"/>
  <c r="U843" i="1" s="1"/>
  <c r="T843" i="1"/>
  <c r="S843" i="1"/>
  <c r="R843" i="1"/>
  <c r="Q843" i="1"/>
  <c r="K843" i="1"/>
  <c r="P495" i="1"/>
  <c r="U495" i="1" s="1"/>
  <c r="T495" i="1"/>
  <c r="S495" i="1"/>
  <c r="R495" i="1"/>
  <c r="Q495" i="1"/>
  <c r="K495" i="1"/>
  <c r="P491" i="1"/>
  <c r="U491" i="1" s="1"/>
  <c r="T491" i="1"/>
  <c r="S491" i="1"/>
  <c r="R491" i="1"/>
  <c r="Q491" i="1"/>
  <c r="K491" i="1"/>
  <c r="P393" i="1"/>
  <c r="U393" i="1" s="1"/>
  <c r="T393" i="1"/>
  <c r="S393" i="1"/>
  <c r="R393" i="1"/>
  <c r="Q393" i="1"/>
  <c r="K393" i="1"/>
  <c r="P404" i="1"/>
  <c r="U404" i="1" s="1"/>
  <c r="T404" i="1"/>
  <c r="S404" i="1"/>
  <c r="R404" i="1"/>
  <c r="Q404" i="1"/>
  <c r="K404" i="1"/>
  <c r="P916" i="1"/>
  <c r="U916" i="1" s="1"/>
  <c r="T916" i="1"/>
  <c r="S916" i="1"/>
  <c r="R916" i="1"/>
  <c r="Q916" i="1"/>
  <c r="K916" i="1"/>
  <c r="P897" i="1"/>
  <c r="U897" i="1" s="1"/>
  <c r="T897" i="1"/>
  <c r="S897" i="1"/>
  <c r="R897" i="1"/>
  <c r="Q897" i="1"/>
  <c r="K897" i="1"/>
  <c r="P452" i="1"/>
  <c r="U452" i="1" s="1"/>
  <c r="T452" i="1"/>
  <c r="S452" i="1"/>
  <c r="R452" i="1"/>
  <c r="Q452" i="1"/>
  <c r="K452" i="1"/>
  <c r="T206" i="1"/>
  <c r="P800" i="1"/>
  <c r="U800" i="1" s="1"/>
  <c r="T800" i="1"/>
  <c r="S800" i="1"/>
  <c r="R800" i="1"/>
  <c r="Q800" i="1"/>
  <c r="K800" i="1"/>
  <c r="P791" i="1"/>
  <c r="U791" i="1" s="1"/>
  <c r="T791" i="1"/>
  <c r="S791" i="1"/>
  <c r="R791" i="1"/>
  <c r="Q791" i="1"/>
  <c r="K791" i="1"/>
  <c r="P726" i="1"/>
  <c r="U726" i="1" s="1"/>
  <c r="T726" i="1"/>
  <c r="S726" i="1"/>
  <c r="R726" i="1"/>
  <c r="Q726" i="1"/>
  <c r="K726" i="1"/>
  <c r="P729" i="1"/>
  <c r="U729" i="1" s="1"/>
  <c r="T729" i="1"/>
  <c r="S729" i="1"/>
  <c r="R729" i="1"/>
  <c r="Q729" i="1"/>
  <c r="K729" i="1"/>
  <c r="P787" i="1"/>
  <c r="U787" i="1" s="1"/>
  <c r="T787" i="1"/>
  <c r="S787" i="1"/>
  <c r="R787" i="1"/>
  <c r="Q787" i="1"/>
  <c r="K787" i="1"/>
  <c r="P691" i="1"/>
  <c r="U691" i="1" s="1"/>
  <c r="T691" i="1"/>
  <c r="S691" i="1"/>
  <c r="R691" i="1"/>
  <c r="Q691" i="1"/>
  <c r="K691" i="1"/>
  <c r="P751" i="1"/>
  <c r="U751" i="1" s="1"/>
  <c r="T751" i="1"/>
  <c r="S751" i="1"/>
  <c r="R751" i="1"/>
  <c r="Q751" i="1"/>
  <c r="K751" i="1"/>
  <c r="P679" i="1"/>
  <c r="U679" i="1" s="1"/>
  <c r="T679" i="1"/>
  <c r="S679" i="1"/>
  <c r="R679" i="1"/>
  <c r="Q679" i="1"/>
  <c r="K679" i="1"/>
  <c r="P663" i="1"/>
  <c r="U663" i="1" s="1"/>
  <c r="T663" i="1"/>
  <c r="S663" i="1"/>
  <c r="R663" i="1"/>
  <c r="Q663" i="1"/>
  <c r="K663" i="1"/>
  <c r="P623" i="1"/>
  <c r="U623" i="1" s="1"/>
  <c r="T623" i="1"/>
  <c r="S623" i="1"/>
  <c r="R623" i="1"/>
  <c r="Q623" i="1"/>
  <c r="K623" i="1"/>
  <c r="P804" i="1"/>
  <c r="U804" i="1" s="1"/>
  <c r="T804" i="1"/>
  <c r="S804" i="1"/>
  <c r="R804" i="1"/>
  <c r="Q804" i="1"/>
  <c r="K804" i="1"/>
  <c r="P601" i="1"/>
  <c r="U601" i="1" s="1"/>
  <c r="T601" i="1"/>
  <c r="S601" i="1"/>
  <c r="R601" i="1"/>
  <c r="Q601" i="1"/>
  <c r="K601" i="1"/>
  <c r="P591" i="1"/>
  <c r="U591" i="1" s="1"/>
  <c r="T591" i="1"/>
  <c r="S591" i="1"/>
  <c r="R591" i="1"/>
  <c r="Q591" i="1"/>
  <c r="K591" i="1"/>
  <c r="P502" i="1"/>
  <c r="U502" i="1" s="1"/>
  <c r="T502" i="1"/>
  <c r="S502" i="1"/>
  <c r="R502" i="1"/>
  <c r="Q502" i="1"/>
  <c r="K502" i="1"/>
  <c r="P684" i="1"/>
  <c r="U684" i="1" s="1"/>
  <c r="T684" i="1"/>
  <c r="S684" i="1"/>
  <c r="R684" i="1"/>
  <c r="Q684" i="1"/>
  <c r="K684" i="1"/>
  <c r="P775" i="1"/>
  <c r="U775" i="1" s="1"/>
  <c r="T775" i="1"/>
  <c r="S775" i="1"/>
  <c r="R775" i="1"/>
  <c r="Q775" i="1"/>
  <c r="K775" i="1"/>
  <c r="P613" i="1"/>
  <c r="U613" i="1" s="1"/>
  <c r="T613" i="1"/>
  <c r="S613" i="1"/>
  <c r="R613" i="1"/>
  <c r="Q613" i="1"/>
  <c r="K613" i="1"/>
  <c r="P819" i="1"/>
  <c r="U819" i="1" s="1"/>
  <c r="T819" i="1"/>
  <c r="S819" i="1"/>
  <c r="R819" i="1"/>
  <c r="Q819" i="1"/>
  <c r="K819" i="1"/>
  <c r="P776" i="1"/>
  <c r="U776" i="1" s="1"/>
  <c r="T776" i="1"/>
  <c r="S776" i="1"/>
  <c r="R776" i="1"/>
  <c r="Q776" i="1"/>
  <c r="K776" i="1"/>
  <c r="P824" i="1"/>
  <c r="U824" i="1" s="1"/>
  <c r="T824" i="1"/>
  <c r="S824" i="1"/>
  <c r="R824" i="1"/>
  <c r="Q824" i="1"/>
  <c r="K824" i="1"/>
  <c r="P756" i="1"/>
  <c r="U756" i="1" s="1"/>
  <c r="T756" i="1"/>
  <c r="S756" i="1"/>
  <c r="R756" i="1"/>
  <c r="Q756" i="1"/>
  <c r="K756" i="1"/>
  <c r="P830" i="1"/>
  <c r="U830" i="1" s="1"/>
  <c r="T830" i="1"/>
  <c r="S830" i="1"/>
  <c r="R830" i="1"/>
  <c r="Q830" i="1"/>
  <c r="K830" i="1"/>
  <c r="P779" i="1"/>
  <c r="U779" i="1" s="1"/>
  <c r="T779" i="1"/>
  <c r="S779" i="1"/>
  <c r="R779" i="1"/>
  <c r="Q779" i="1"/>
  <c r="K779" i="1"/>
  <c r="P820" i="1"/>
  <c r="U820" i="1" s="1"/>
  <c r="T820" i="1"/>
  <c r="S820" i="1"/>
  <c r="R820" i="1"/>
  <c r="Q820" i="1"/>
  <c r="K820" i="1"/>
  <c r="P546" i="1"/>
  <c r="U546" i="1" s="1"/>
  <c r="T546" i="1"/>
  <c r="S546" i="1"/>
  <c r="R546" i="1"/>
  <c r="Q546" i="1"/>
  <c r="K546" i="1"/>
  <c r="P821" i="1"/>
  <c r="U821" i="1" s="1"/>
  <c r="T821" i="1"/>
  <c r="S821" i="1"/>
  <c r="R821" i="1"/>
  <c r="Q821" i="1"/>
  <c r="K821" i="1"/>
  <c r="P705" i="1"/>
  <c r="U705" i="1" s="1"/>
  <c r="T705" i="1"/>
  <c r="S705" i="1"/>
  <c r="R705" i="1"/>
  <c r="Q705" i="1"/>
  <c r="K705" i="1"/>
  <c r="P815" i="1"/>
  <c r="U815" i="1" s="1"/>
  <c r="T815" i="1"/>
  <c r="S815" i="1"/>
  <c r="R815" i="1"/>
  <c r="Q815" i="1"/>
  <c r="K815" i="1"/>
  <c r="P703" i="1"/>
  <c r="U703" i="1" s="1"/>
  <c r="T703" i="1"/>
  <c r="S703" i="1"/>
  <c r="R703" i="1"/>
  <c r="Q703" i="1"/>
  <c r="K703" i="1"/>
  <c r="P701" i="1"/>
  <c r="U701" i="1" s="1"/>
  <c r="T701" i="1"/>
  <c r="S701" i="1"/>
  <c r="R701" i="1"/>
  <c r="Q701" i="1"/>
  <c r="K701" i="1"/>
  <c r="P828" i="1"/>
  <c r="U828" i="1" s="1"/>
  <c r="T828" i="1"/>
  <c r="S828" i="1"/>
  <c r="R828" i="1"/>
  <c r="Q828" i="1"/>
  <c r="K828" i="1"/>
  <c r="P816" i="1"/>
  <c r="U816" i="1" s="1"/>
  <c r="T816" i="1"/>
  <c r="S816" i="1"/>
  <c r="R816" i="1"/>
  <c r="Q816" i="1"/>
  <c r="K816" i="1"/>
  <c r="P778" i="1"/>
  <c r="U778" i="1" s="1"/>
  <c r="T778" i="1"/>
  <c r="S778" i="1"/>
  <c r="R778" i="1"/>
  <c r="Q778" i="1"/>
  <c r="K778" i="1"/>
  <c r="P597" i="1"/>
  <c r="U597" i="1" s="1"/>
  <c r="T597" i="1"/>
  <c r="S597" i="1"/>
  <c r="R597" i="1"/>
  <c r="Q597" i="1"/>
  <c r="K597" i="1"/>
  <c r="P822" i="1"/>
  <c r="U822" i="1" s="1"/>
  <c r="T822" i="1"/>
  <c r="S822" i="1"/>
  <c r="R822" i="1"/>
  <c r="Q822" i="1"/>
  <c r="K822" i="1"/>
  <c r="P766" i="1"/>
  <c r="U766" i="1" s="1"/>
  <c r="T766" i="1"/>
  <c r="S766" i="1"/>
  <c r="R766" i="1"/>
  <c r="Q766" i="1"/>
  <c r="K766" i="1"/>
  <c r="P724" i="1"/>
  <c r="U724" i="1" s="1"/>
  <c r="T724" i="1"/>
  <c r="S724" i="1"/>
  <c r="R724" i="1"/>
  <c r="Q724" i="1"/>
  <c r="K724" i="1"/>
  <c r="P642" i="1"/>
  <c r="U642" i="1" s="1"/>
  <c r="T642" i="1"/>
  <c r="S642" i="1"/>
  <c r="R642" i="1"/>
  <c r="Q642" i="1"/>
  <c r="K642" i="1"/>
  <c r="P669" i="1"/>
  <c r="U669" i="1" s="1"/>
  <c r="T669" i="1"/>
  <c r="S669" i="1"/>
  <c r="R669" i="1"/>
  <c r="Q669" i="1"/>
  <c r="K669" i="1"/>
  <c r="P382" i="1"/>
  <c r="U382" i="1" s="1"/>
  <c r="T382" i="1"/>
  <c r="S382" i="1"/>
  <c r="R382" i="1"/>
  <c r="Q382" i="1"/>
  <c r="K382" i="1"/>
  <c r="P459" i="1"/>
  <c r="U459" i="1" s="1"/>
  <c r="T459" i="1"/>
  <c r="S459" i="1"/>
  <c r="R459" i="1"/>
  <c r="Q459" i="1"/>
  <c r="K459" i="1"/>
  <c r="P911" i="1"/>
  <c r="U911" i="1" s="1"/>
  <c r="T911" i="1"/>
  <c r="S911" i="1"/>
  <c r="R911" i="1"/>
  <c r="Q911" i="1"/>
  <c r="K911" i="1"/>
  <c r="P908" i="1"/>
  <c r="U908" i="1" s="1"/>
  <c r="T908" i="1"/>
  <c r="S908" i="1"/>
  <c r="R908" i="1"/>
  <c r="Q908" i="1"/>
  <c r="K908" i="1"/>
  <c r="P880" i="1"/>
  <c r="U880" i="1" s="1"/>
  <c r="T880" i="1"/>
  <c r="S880" i="1"/>
  <c r="R880" i="1"/>
  <c r="Q880" i="1"/>
  <c r="K880" i="1"/>
  <c r="P940" i="1"/>
  <c r="U940" i="1" s="1"/>
  <c r="T940" i="1"/>
  <c r="S940" i="1"/>
  <c r="R940" i="1"/>
  <c r="Q940" i="1"/>
  <c r="K940" i="1"/>
  <c r="P334" i="1"/>
  <c r="U334" i="1" s="1"/>
  <c r="T334" i="1"/>
  <c r="S334" i="1"/>
  <c r="R334" i="1"/>
  <c r="Q334" i="1"/>
  <c r="K334" i="1"/>
  <c r="P801" i="1"/>
  <c r="U801" i="1" s="1"/>
  <c r="T801" i="1"/>
  <c r="S801" i="1"/>
  <c r="R801" i="1"/>
  <c r="Q801" i="1"/>
  <c r="K801" i="1"/>
  <c r="P906" i="1"/>
  <c r="U906" i="1" s="1"/>
  <c r="T906" i="1"/>
  <c r="S906" i="1"/>
  <c r="R906" i="1"/>
  <c r="Q906" i="1"/>
  <c r="K906" i="1"/>
  <c r="P900" i="1"/>
  <c r="U900" i="1" s="1"/>
  <c r="T900" i="1"/>
  <c r="S900" i="1"/>
  <c r="R900" i="1"/>
  <c r="Q900" i="1"/>
  <c r="K900" i="1"/>
  <c r="P543" i="1"/>
  <c r="U543" i="1" s="1"/>
  <c r="T543" i="1"/>
  <c r="S543" i="1"/>
  <c r="R543" i="1"/>
  <c r="Q543" i="1"/>
  <c r="K543" i="1"/>
  <c r="P443" i="1"/>
  <c r="U443" i="1" s="1"/>
  <c r="T443" i="1"/>
  <c r="S443" i="1"/>
  <c r="R443" i="1"/>
  <c r="Q443" i="1"/>
  <c r="K443" i="1"/>
  <c r="P389" i="1"/>
  <c r="U389" i="1" s="1"/>
  <c r="T389" i="1"/>
  <c r="S389" i="1"/>
  <c r="R389" i="1"/>
  <c r="Q389" i="1"/>
  <c r="K389" i="1"/>
  <c r="P795" i="1"/>
  <c r="U795" i="1" s="1"/>
  <c r="T795" i="1"/>
  <c r="S795" i="1"/>
  <c r="R795" i="1"/>
  <c r="Q795" i="1"/>
  <c r="K795" i="1"/>
  <c r="P902" i="1"/>
  <c r="U902" i="1" s="1"/>
  <c r="T902" i="1"/>
  <c r="S902" i="1"/>
  <c r="R902" i="1"/>
  <c r="Q902" i="1"/>
  <c r="K902" i="1"/>
  <c r="P917" i="1"/>
  <c r="U917" i="1" s="1"/>
  <c r="T917" i="1"/>
  <c r="S917" i="1"/>
  <c r="R917" i="1"/>
  <c r="Q917" i="1"/>
  <c r="K917" i="1"/>
  <c r="P901" i="1"/>
  <c r="U901" i="1" s="1"/>
  <c r="T901" i="1"/>
  <c r="S901" i="1"/>
  <c r="R901" i="1"/>
  <c r="Q901" i="1"/>
  <c r="K901" i="1"/>
  <c r="P918" i="1"/>
  <c r="U918" i="1" s="1"/>
  <c r="T918" i="1"/>
  <c r="S918" i="1"/>
  <c r="R918" i="1"/>
  <c r="Q918" i="1"/>
  <c r="K918" i="1"/>
  <c r="P903" i="1"/>
  <c r="U903" i="1" s="1"/>
  <c r="T903" i="1"/>
  <c r="S903" i="1"/>
  <c r="R903" i="1"/>
  <c r="Q903" i="1"/>
  <c r="K903" i="1"/>
  <c r="P866" i="1"/>
  <c r="U866" i="1" s="1"/>
  <c r="T866" i="1"/>
  <c r="S866" i="1"/>
  <c r="R866" i="1"/>
  <c r="Q866" i="1"/>
  <c r="K866" i="1"/>
  <c r="P381" i="1"/>
  <c r="U381" i="1" s="1"/>
  <c r="T381" i="1"/>
  <c r="S381" i="1"/>
  <c r="R381" i="1"/>
  <c r="Q381" i="1"/>
  <c r="K381" i="1"/>
  <c r="P375" i="1"/>
  <c r="U375" i="1" s="1"/>
  <c r="T375" i="1"/>
  <c r="S375" i="1"/>
  <c r="R375" i="1"/>
  <c r="Q375" i="1"/>
  <c r="K375" i="1"/>
  <c r="P205" i="1"/>
  <c r="U205" i="1" s="1"/>
  <c r="T205" i="1"/>
  <c r="S205" i="1"/>
  <c r="R205" i="1"/>
  <c r="Q205" i="1"/>
  <c r="K205" i="1"/>
  <c r="P204" i="1"/>
  <c r="U204" i="1" s="1"/>
  <c r="T204" i="1"/>
  <c r="S204" i="1"/>
  <c r="R204" i="1"/>
  <c r="Q204" i="1"/>
  <c r="K204" i="1"/>
  <c r="P164" i="1"/>
  <c r="U164" i="1" s="1"/>
  <c r="T164" i="1"/>
  <c r="S164" i="1"/>
  <c r="R164" i="1"/>
  <c r="Q164" i="1"/>
  <c r="K164" i="1"/>
  <c r="P272" i="1"/>
  <c r="U272" i="1" s="1"/>
  <c r="T272" i="1"/>
  <c r="S272" i="1"/>
  <c r="R272" i="1"/>
  <c r="Q272" i="1"/>
  <c r="K272" i="1"/>
  <c r="P209" i="1"/>
  <c r="U209" i="1" s="1"/>
  <c r="T209" i="1"/>
  <c r="S209" i="1"/>
  <c r="R209" i="1"/>
  <c r="Q209" i="1"/>
  <c r="K209" i="1"/>
  <c r="P241" i="1"/>
  <c r="U241" i="1" s="1"/>
  <c r="T241" i="1"/>
  <c r="S241" i="1"/>
  <c r="R241" i="1"/>
  <c r="Q241" i="1"/>
  <c r="K241" i="1"/>
  <c r="P177" i="1"/>
  <c r="U177" i="1" s="1"/>
  <c r="T177" i="1"/>
  <c r="S177" i="1"/>
  <c r="R177" i="1"/>
  <c r="Q177" i="1"/>
  <c r="K177" i="1"/>
  <c r="P658" i="1"/>
  <c r="U658" i="1" s="1"/>
  <c r="T658" i="1"/>
  <c r="S658" i="1"/>
  <c r="R658" i="1"/>
  <c r="Q658" i="1"/>
  <c r="K658" i="1"/>
  <c r="P744" i="1"/>
  <c r="U744" i="1" s="1"/>
  <c r="T744" i="1"/>
  <c r="S744" i="1"/>
  <c r="R744" i="1"/>
  <c r="Q744" i="1"/>
  <c r="K744" i="1"/>
  <c r="P741" i="1"/>
  <c r="U741" i="1" s="1"/>
  <c r="T741" i="1"/>
  <c r="S741" i="1"/>
  <c r="R741" i="1"/>
  <c r="Q741" i="1"/>
  <c r="K741" i="1"/>
  <c r="P555" i="1"/>
  <c r="U555" i="1" s="1"/>
  <c r="T555" i="1"/>
  <c r="S555" i="1"/>
  <c r="R555" i="1"/>
  <c r="Q555" i="1"/>
  <c r="K555" i="1"/>
  <c r="P759" i="1"/>
  <c r="U759" i="1" s="1"/>
  <c r="T759" i="1"/>
  <c r="S759" i="1"/>
  <c r="R759" i="1"/>
  <c r="Q759" i="1"/>
  <c r="K759" i="1"/>
  <c r="P596" i="1"/>
  <c r="U596" i="1" s="1"/>
  <c r="T596" i="1"/>
  <c r="S596" i="1"/>
  <c r="R596" i="1"/>
  <c r="Q596" i="1"/>
  <c r="K596" i="1"/>
  <c r="P768" i="1"/>
  <c r="U768" i="1" s="1"/>
  <c r="T768" i="1"/>
  <c r="S768" i="1"/>
  <c r="R768" i="1"/>
  <c r="Q768" i="1"/>
  <c r="K768" i="1"/>
  <c r="P558" i="1"/>
  <c r="U558" i="1" s="1"/>
  <c r="T558" i="1"/>
  <c r="S558" i="1"/>
  <c r="R558" i="1"/>
  <c r="Q558" i="1"/>
  <c r="K558" i="1"/>
  <c r="P765" i="1"/>
  <c r="U765" i="1" s="1"/>
  <c r="T765" i="1"/>
  <c r="S765" i="1"/>
  <c r="R765" i="1"/>
  <c r="Q765" i="1"/>
  <c r="K765" i="1"/>
  <c r="P560" i="1"/>
  <c r="U560" i="1" s="1"/>
  <c r="T560" i="1"/>
  <c r="S560" i="1"/>
  <c r="R560" i="1"/>
  <c r="Q560" i="1"/>
  <c r="K560" i="1"/>
  <c r="P769" i="1"/>
  <c r="U769" i="1" s="1"/>
  <c r="T769" i="1"/>
  <c r="S769" i="1"/>
  <c r="R769" i="1"/>
  <c r="Q769" i="1"/>
  <c r="K769" i="1"/>
  <c r="P763" i="1"/>
  <c r="U763" i="1" s="1"/>
  <c r="T763" i="1"/>
  <c r="S763" i="1"/>
  <c r="R763" i="1"/>
  <c r="Q763" i="1"/>
  <c r="K763" i="1"/>
  <c r="P599" i="1"/>
  <c r="U599" i="1" s="1"/>
  <c r="T599" i="1"/>
  <c r="S599" i="1"/>
  <c r="R599" i="1"/>
  <c r="Q599" i="1"/>
  <c r="K599" i="1"/>
  <c r="P521" i="1"/>
  <c r="U521" i="1" s="1"/>
  <c r="T521" i="1"/>
  <c r="S521" i="1"/>
  <c r="R521" i="1"/>
  <c r="Q521" i="1"/>
  <c r="K521" i="1"/>
  <c r="P771" i="1"/>
  <c r="U771" i="1" s="1"/>
  <c r="T771" i="1"/>
  <c r="S771" i="1"/>
  <c r="R771" i="1"/>
  <c r="Q771" i="1"/>
  <c r="K771" i="1"/>
  <c r="P603" i="1"/>
  <c r="U603" i="1" s="1"/>
  <c r="T603" i="1"/>
  <c r="S603" i="1"/>
  <c r="R603" i="1"/>
  <c r="Q603" i="1"/>
  <c r="K603" i="1"/>
  <c r="P655" i="1"/>
  <c r="U655" i="1" s="1"/>
  <c r="T655" i="1"/>
  <c r="S655" i="1"/>
  <c r="R655" i="1"/>
  <c r="Q655" i="1"/>
  <c r="K655" i="1"/>
  <c r="P554" i="1"/>
  <c r="U554" i="1" s="1"/>
  <c r="T554" i="1"/>
  <c r="S554" i="1"/>
  <c r="R554" i="1"/>
  <c r="Q554" i="1"/>
  <c r="K554" i="1"/>
  <c r="P550" i="1"/>
  <c r="U550" i="1" s="1"/>
  <c r="T550" i="1"/>
  <c r="S550" i="1"/>
  <c r="R550" i="1"/>
  <c r="Q550" i="1"/>
  <c r="K550" i="1"/>
  <c r="P654" i="1"/>
  <c r="U654" i="1" s="1"/>
  <c r="T654" i="1"/>
  <c r="S654" i="1"/>
  <c r="R654" i="1"/>
  <c r="Q654" i="1"/>
  <c r="K654" i="1"/>
  <c r="P541" i="1"/>
  <c r="U541" i="1" s="1"/>
  <c r="T541" i="1"/>
  <c r="S541" i="1"/>
  <c r="R541" i="1"/>
  <c r="Q541" i="1"/>
  <c r="K541" i="1"/>
  <c r="P662" i="1"/>
  <c r="U662" i="1" s="1"/>
  <c r="T662" i="1"/>
  <c r="S662" i="1"/>
  <c r="R662" i="1"/>
  <c r="Q662" i="1"/>
  <c r="K662" i="1"/>
  <c r="P551" i="1"/>
  <c r="U551" i="1" s="1"/>
  <c r="T551" i="1"/>
  <c r="S551" i="1"/>
  <c r="R551" i="1"/>
  <c r="Q551" i="1"/>
  <c r="K551" i="1"/>
  <c r="P688" i="1"/>
  <c r="U688" i="1" s="1"/>
  <c r="T688" i="1"/>
  <c r="S688" i="1"/>
  <c r="R688" i="1"/>
  <c r="Q688" i="1"/>
  <c r="K688" i="1"/>
  <c r="P727" i="1"/>
  <c r="U727" i="1" s="1"/>
  <c r="T727" i="1"/>
  <c r="S727" i="1"/>
  <c r="R727" i="1"/>
  <c r="Q727" i="1"/>
  <c r="K727" i="1"/>
  <c r="P738" i="1"/>
  <c r="U738" i="1" s="1"/>
  <c r="T738" i="1"/>
  <c r="S738" i="1"/>
  <c r="R738" i="1"/>
  <c r="Q738" i="1"/>
  <c r="K738" i="1"/>
  <c r="P755" i="1"/>
  <c r="U755" i="1" s="1"/>
  <c r="T755" i="1"/>
  <c r="S755" i="1"/>
  <c r="R755" i="1"/>
  <c r="Q755" i="1"/>
  <c r="K755" i="1"/>
  <c r="P835" i="1"/>
  <c r="U835" i="1" s="1"/>
  <c r="T835" i="1"/>
  <c r="S835" i="1"/>
  <c r="R835" i="1"/>
  <c r="Q835" i="1"/>
  <c r="K835" i="1"/>
  <c r="P612" i="1"/>
  <c r="U612" i="1" s="1"/>
  <c r="T612" i="1"/>
  <c r="S612" i="1"/>
  <c r="R612" i="1"/>
  <c r="Q612" i="1"/>
  <c r="K612" i="1"/>
  <c r="P600" i="1"/>
  <c r="U600" i="1" s="1"/>
  <c r="T600" i="1"/>
  <c r="S600" i="1"/>
  <c r="R600" i="1"/>
  <c r="Q600" i="1"/>
  <c r="K600" i="1"/>
  <c r="P602" i="1"/>
  <c r="U602" i="1" s="1"/>
  <c r="T602" i="1"/>
  <c r="S602" i="1"/>
  <c r="R602" i="1"/>
  <c r="Q602" i="1"/>
  <c r="K602" i="1"/>
  <c r="P667" i="1"/>
  <c r="U667" i="1" s="1"/>
  <c r="T667" i="1"/>
  <c r="S667" i="1"/>
  <c r="R667" i="1"/>
  <c r="Q667" i="1"/>
  <c r="K667" i="1"/>
  <c r="P692" i="1"/>
  <c r="U692" i="1" s="1"/>
  <c r="T692" i="1"/>
  <c r="S692" i="1"/>
  <c r="R692" i="1"/>
  <c r="Q692" i="1"/>
  <c r="K692" i="1"/>
  <c r="P737" i="1"/>
  <c r="U737" i="1" s="1"/>
  <c r="T737" i="1"/>
  <c r="S737" i="1"/>
  <c r="R737" i="1"/>
  <c r="Q737" i="1"/>
  <c r="K737" i="1"/>
  <c r="P493" i="1"/>
  <c r="U493" i="1" s="1"/>
  <c r="T493" i="1"/>
  <c r="S493" i="1"/>
  <c r="R493" i="1"/>
  <c r="Q493" i="1"/>
  <c r="K493" i="1"/>
  <c r="P856" i="1"/>
  <c r="U856" i="1" s="1"/>
  <c r="T856" i="1"/>
  <c r="S856" i="1"/>
  <c r="R856" i="1"/>
  <c r="Q856" i="1"/>
  <c r="K856" i="1"/>
  <c r="P354" i="1"/>
  <c r="U354" i="1" s="1"/>
  <c r="T354" i="1"/>
  <c r="S354" i="1"/>
  <c r="R354" i="1"/>
  <c r="Q354" i="1"/>
  <c r="K354" i="1"/>
  <c r="P777" i="1"/>
  <c r="U777" i="1" s="1"/>
  <c r="T777" i="1"/>
  <c r="S777" i="1"/>
  <c r="R777" i="1"/>
  <c r="Q777" i="1"/>
  <c r="K777" i="1"/>
  <c r="P817" i="1"/>
  <c r="U817" i="1" s="1"/>
  <c r="T817" i="1"/>
  <c r="S817" i="1"/>
  <c r="R817" i="1"/>
  <c r="Q817" i="1"/>
  <c r="K817" i="1"/>
  <c r="P857" i="1"/>
  <c r="U857" i="1" s="1"/>
  <c r="T857" i="1"/>
  <c r="S857" i="1"/>
  <c r="R857" i="1"/>
  <c r="Q857" i="1"/>
  <c r="K857" i="1"/>
  <c r="P767" i="1"/>
  <c r="U767" i="1" s="1"/>
  <c r="T767" i="1"/>
  <c r="S767" i="1"/>
  <c r="R767" i="1"/>
  <c r="Q767" i="1"/>
  <c r="K767" i="1"/>
  <c r="P754" i="1"/>
  <c r="U754" i="1" s="1"/>
  <c r="T754" i="1"/>
  <c r="S754" i="1"/>
  <c r="R754" i="1"/>
  <c r="Q754" i="1"/>
  <c r="K754" i="1"/>
  <c r="P746" i="1"/>
  <c r="U746" i="1" s="1"/>
  <c r="T746" i="1"/>
  <c r="S746" i="1"/>
  <c r="R746" i="1"/>
  <c r="Q746" i="1"/>
  <c r="K746" i="1"/>
  <c r="P671" i="1"/>
  <c r="U671" i="1" s="1"/>
  <c r="T671" i="1"/>
  <c r="S671" i="1"/>
  <c r="R671" i="1"/>
  <c r="Q671" i="1"/>
  <c r="K671" i="1"/>
  <c r="P668" i="1"/>
  <c r="U668" i="1" s="1"/>
  <c r="T668" i="1"/>
  <c r="S668" i="1"/>
  <c r="R668" i="1"/>
  <c r="Q668" i="1"/>
  <c r="K668" i="1"/>
  <c r="P788" i="1"/>
  <c r="U788" i="1" s="1"/>
  <c r="T788" i="1"/>
  <c r="S788" i="1"/>
  <c r="R788" i="1"/>
  <c r="Q788" i="1"/>
  <c r="K788" i="1"/>
  <c r="P199" i="1"/>
  <c r="U199" i="1" s="1"/>
  <c r="T199" i="1"/>
  <c r="S199" i="1"/>
  <c r="R199" i="1"/>
  <c r="Q199" i="1"/>
  <c r="K199" i="1"/>
  <c r="P198" i="1"/>
  <c r="U198" i="1" s="1"/>
  <c r="T198" i="1"/>
  <c r="S198" i="1"/>
  <c r="R198" i="1"/>
  <c r="Q198" i="1"/>
  <c r="K198" i="1"/>
  <c r="P197" i="1"/>
  <c r="U197" i="1" s="1"/>
  <c r="T197" i="1"/>
  <c r="S197" i="1"/>
  <c r="R197" i="1"/>
  <c r="Q197" i="1"/>
  <c r="K197" i="1"/>
  <c r="P196" i="1"/>
  <c r="U196" i="1" s="1"/>
  <c r="T196" i="1"/>
  <c r="S196" i="1"/>
  <c r="R196" i="1"/>
  <c r="Q196" i="1"/>
  <c r="K196" i="1"/>
  <c r="P194" i="1"/>
  <c r="U194" i="1" s="1"/>
  <c r="T194" i="1"/>
  <c r="S194" i="1"/>
  <c r="R194" i="1"/>
  <c r="Q194" i="1"/>
  <c r="K194" i="1"/>
  <c r="T884" i="1"/>
  <c r="T929" i="1"/>
  <c r="T927" i="1"/>
  <c r="T306" i="1"/>
  <c r="T207" i="1"/>
  <c r="P207" i="1"/>
  <c r="U207" i="1" s="1"/>
  <c r="S207" i="1"/>
  <c r="R207" i="1"/>
  <c r="Q207" i="1"/>
  <c r="K207" i="1"/>
  <c r="P206" i="1"/>
  <c r="U206" i="1" s="1"/>
  <c r="S206" i="1"/>
  <c r="R206" i="1"/>
  <c r="Q206" i="1"/>
  <c r="K206" i="1"/>
  <c r="P927" i="1"/>
  <c r="U927" i="1" s="1"/>
  <c r="S927" i="1"/>
  <c r="R927" i="1"/>
  <c r="Q927" i="1"/>
  <c r="K927" i="1"/>
  <c r="P929" i="1"/>
  <c r="U929" i="1" s="1"/>
  <c r="S929" i="1"/>
  <c r="R929" i="1"/>
  <c r="Q929" i="1"/>
  <c r="K929" i="1"/>
  <c r="P884" i="1"/>
  <c r="U884" i="1" s="1"/>
  <c r="S884" i="1"/>
  <c r="R884" i="1"/>
  <c r="K884" i="1"/>
  <c r="Q884" i="1"/>
  <c r="P921" i="1"/>
  <c r="U921" i="1" s="1"/>
  <c r="T921" i="1"/>
  <c r="S921" i="1"/>
  <c r="R921" i="1"/>
  <c r="Q921" i="1"/>
  <c r="K921" i="1"/>
  <c r="P896" i="1"/>
  <c r="U896" i="1" s="1"/>
  <c r="T896" i="1"/>
  <c r="S896" i="1"/>
  <c r="R896" i="1"/>
  <c r="Q896" i="1"/>
  <c r="K896" i="1"/>
  <c r="P887" i="1"/>
  <c r="U887" i="1" s="1"/>
  <c r="T887" i="1"/>
  <c r="S887" i="1"/>
  <c r="R887" i="1"/>
  <c r="Q887" i="1"/>
  <c r="K887" i="1"/>
  <c r="P725" i="1"/>
  <c r="U725" i="1" s="1"/>
  <c r="T725" i="1"/>
  <c r="S725" i="1"/>
  <c r="R725" i="1"/>
  <c r="Q725" i="1"/>
  <c r="K725" i="1"/>
  <c r="P697" i="1"/>
  <c r="U697" i="1" s="1"/>
  <c r="T697" i="1"/>
  <c r="S697" i="1"/>
  <c r="R697" i="1"/>
  <c r="Q697" i="1"/>
  <c r="K697" i="1"/>
  <c r="P837" i="1"/>
  <c r="U837" i="1" s="1"/>
  <c r="T837" i="1"/>
  <c r="S837" i="1"/>
  <c r="R837" i="1"/>
  <c r="Q837" i="1"/>
  <c r="K837" i="1"/>
  <c r="P797" i="1"/>
  <c r="U797" i="1" s="1"/>
  <c r="T797" i="1"/>
  <c r="S797" i="1"/>
  <c r="R797" i="1"/>
  <c r="Q797" i="1"/>
  <c r="K797" i="1"/>
  <c r="P829" i="1"/>
  <c r="U829" i="1" s="1"/>
  <c r="T829" i="1"/>
  <c r="S829" i="1"/>
  <c r="R829" i="1"/>
  <c r="Q829" i="1"/>
  <c r="K829" i="1"/>
  <c r="P806" i="1"/>
  <c r="U806" i="1" s="1"/>
  <c r="T806" i="1"/>
  <c r="S806" i="1"/>
  <c r="R806" i="1"/>
  <c r="Q806" i="1"/>
  <c r="K806" i="1"/>
  <c r="P723" i="1"/>
  <c r="U723" i="1" s="1"/>
  <c r="T723" i="1"/>
  <c r="S723" i="1"/>
  <c r="R723" i="1"/>
  <c r="Q723" i="1"/>
  <c r="K723" i="1"/>
  <c r="P720" i="1"/>
  <c r="U720" i="1" s="1"/>
  <c r="T720" i="1"/>
  <c r="S720" i="1"/>
  <c r="R720" i="1"/>
  <c r="Q720" i="1"/>
  <c r="K720" i="1"/>
  <c r="P721" i="1"/>
  <c r="U721" i="1" s="1"/>
  <c r="T721" i="1"/>
  <c r="S721" i="1"/>
  <c r="R721" i="1"/>
  <c r="Q721" i="1"/>
  <c r="K721" i="1"/>
  <c r="P758" i="1"/>
  <c r="U758" i="1" s="1"/>
  <c r="T758" i="1"/>
  <c r="S758" i="1"/>
  <c r="R758" i="1"/>
  <c r="Q758" i="1"/>
  <c r="K758" i="1"/>
  <c r="P722" i="1"/>
  <c r="U722" i="1" s="1"/>
  <c r="T722" i="1"/>
  <c r="S722" i="1"/>
  <c r="R722" i="1"/>
  <c r="Q722" i="1"/>
  <c r="K722" i="1"/>
  <c r="P748" i="1"/>
  <c r="U748" i="1" s="1"/>
  <c r="T748" i="1"/>
  <c r="S748" i="1"/>
  <c r="R748" i="1"/>
  <c r="Q748" i="1"/>
  <c r="K748" i="1"/>
  <c r="P244" i="1"/>
  <c r="U244" i="1" s="1"/>
  <c r="T244" i="1"/>
  <c r="S244" i="1"/>
  <c r="R244" i="1"/>
  <c r="Q244" i="1"/>
  <c r="K244" i="1"/>
  <c r="P745" i="1"/>
  <c r="U745" i="1" s="1"/>
  <c r="T745" i="1"/>
  <c r="S745" i="1"/>
  <c r="R745" i="1"/>
  <c r="Q745" i="1"/>
  <c r="K745" i="1"/>
  <c r="P323" i="1"/>
  <c r="U323" i="1" s="1"/>
  <c r="T323" i="1"/>
  <c r="S323" i="1"/>
  <c r="R323" i="1"/>
  <c r="Q323" i="1"/>
  <c r="K323" i="1"/>
  <c r="P261" i="1"/>
  <c r="U261" i="1" s="1"/>
  <c r="T261" i="1"/>
  <c r="S261" i="1"/>
  <c r="R261" i="1"/>
  <c r="Q261" i="1"/>
  <c r="K261" i="1"/>
  <c r="P826" i="1"/>
  <c r="U826" i="1" s="1"/>
  <c r="T826" i="1"/>
  <c r="S826" i="1"/>
  <c r="R826" i="1"/>
  <c r="Q826" i="1"/>
  <c r="K826" i="1"/>
  <c r="P702" i="1"/>
  <c r="U702" i="1" s="1"/>
  <c r="T702" i="1"/>
  <c r="S702" i="1"/>
  <c r="R702" i="1"/>
  <c r="Q702" i="1"/>
  <c r="K702" i="1"/>
  <c r="P813" i="1"/>
  <c r="U813" i="1" s="1"/>
  <c r="T813" i="1"/>
  <c r="S813" i="1"/>
  <c r="R813" i="1"/>
  <c r="Q813" i="1"/>
  <c r="K813" i="1"/>
  <c r="P616" i="1"/>
  <c r="U616" i="1" s="1"/>
  <c r="T616" i="1"/>
  <c r="S616" i="1"/>
  <c r="R616" i="1"/>
  <c r="Q616" i="1"/>
  <c r="K616" i="1"/>
  <c r="P598" i="1"/>
  <c r="U598" i="1" s="1"/>
  <c r="T598" i="1"/>
  <c r="S598" i="1"/>
  <c r="R598" i="1"/>
  <c r="Q598" i="1"/>
  <c r="K598" i="1"/>
  <c r="P764" i="1"/>
  <c r="U764" i="1" s="1"/>
  <c r="T764" i="1"/>
  <c r="S764" i="1"/>
  <c r="R764" i="1"/>
  <c r="Q764" i="1"/>
  <c r="K764" i="1"/>
  <c r="P325" i="1"/>
  <c r="U325" i="1" s="1"/>
  <c r="T325" i="1"/>
  <c r="S325" i="1"/>
  <c r="R325" i="1"/>
  <c r="Q325" i="1"/>
  <c r="K325" i="1"/>
  <c r="P330" i="1"/>
  <c r="U330" i="1" s="1"/>
  <c r="T330" i="1"/>
  <c r="S330" i="1"/>
  <c r="R330" i="1"/>
  <c r="Q330" i="1"/>
  <c r="K330" i="1"/>
  <c r="P278" i="1"/>
  <c r="U278" i="1" s="1"/>
  <c r="T278" i="1"/>
  <c r="S278" i="1"/>
  <c r="R278" i="1"/>
  <c r="Q278" i="1"/>
  <c r="K278" i="1"/>
  <c r="P329" i="1"/>
  <c r="U329" i="1" s="1"/>
  <c r="T329" i="1"/>
  <c r="S329" i="1"/>
  <c r="R329" i="1"/>
  <c r="Q329" i="1"/>
  <c r="K329" i="1"/>
  <c r="P277" i="1"/>
  <c r="U277" i="1" s="1"/>
  <c r="T277" i="1"/>
  <c r="S277" i="1"/>
  <c r="R277" i="1"/>
  <c r="Q277" i="1"/>
  <c r="K277" i="1"/>
  <c r="P276" i="1"/>
  <c r="U276" i="1" s="1"/>
  <c r="T276" i="1"/>
  <c r="S276" i="1"/>
  <c r="R276" i="1"/>
  <c r="Q276" i="1"/>
  <c r="K276" i="1"/>
  <c r="P275" i="1"/>
  <c r="U275" i="1" s="1"/>
  <c r="T275" i="1"/>
  <c r="S275" i="1"/>
  <c r="R275" i="1"/>
  <c r="Q275" i="1"/>
  <c r="K275" i="1"/>
  <c r="P274" i="1"/>
  <c r="U274" i="1" s="1"/>
  <c r="T274" i="1"/>
  <c r="S274" i="1"/>
  <c r="K274" i="1"/>
  <c r="R274" i="1"/>
  <c r="Q274" i="1"/>
  <c r="P850" i="1"/>
  <c r="U850" i="1" s="1"/>
  <c r="T850" i="1"/>
  <c r="S850" i="1"/>
  <c r="R850" i="1"/>
  <c r="Q850" i="1"/>
  <c r="K850" i="1"/>
  <c r="P294" i="1"/>
  <c r="U294" i="1" s="1"/>
  <c r="T294" i="1"/>
  <c r="S294" i="1"/>
  <c r="R294" i="1"/>
  <c r="Q294" i="1"/>
  <c r="K294" i="1"/>
  <c r="P298" i="1"/>
  <c r="U298" i="1" s="1"/>
  <c r="T298" i="1"/>
  <c r="S298" i="1"/>
  <c r="R298" i="1"/>
  <c r="Q298" i="1"/>
  <c r="K298" i="1"/>
  <c r="P297" i="1"/>
  <c r="U297" i="1" s="1"/>
  <c r="T297" i="1"/>
  <c r="S297" i="1"/>
  <c r="R297" i="1"/>
  <c r="Q297" i="1"/>
  <c r="K297" i="1"/>
  <c r="P304" i="1"/>
  <c r="U304" i="1" s="1"/>
  <c r="T304" i="1"/>
  <c r="S304" i="1"/>
  <c r="R304" i="1"/>
  <c r="Q304" i="1"/>
  <c r="K304" i="1"/>
  <c r="P249" i="1"/>
  <c r="U249" i="1" s="1"/>
  <c r="T249" i="1"/>
  <c r="S249" i="1"/>
  <c r="R249" i="1"/>
  <c r="Q249" i="1"/>
  <c r="K249" i="1"/>
  <c r="P224" i="1"/>
  <c r="U224" i="1" s="1"/>
  <c r="T224" i="1"/>
  <c r="S224" i="1"/>
  <c r="R224" i="1"/>
  <c r="Q224" i="1"/>
  <c r="K224" i="1"/>
  <c r="P242" i="1"/>
  <c r="U242" i="1" s="1"/>
  <c r="T242" i="1"/>
  <c r="S242" i="1"/>
  <c r="R242" i="1"/>
  <c r="Q242" i="1"/>
  <c r="K242" i="1"/>
  <c r="P243" i="1"/>
  <c r="U243" i="1" s="1"/>
  <c r="T243" i="1"/>
  <c r="S243" i="1"/>
  <c r="R243" i="1"/>
  <c r="Q243" i="1"/>
  <c r="K243" i="1"/>
  <c r="P214" i="1"/>
  <c r="U214" i="1" s="1"/>
  <c r="T214" i="1"/>
  <c r="S214" i="1"/>
  <c r="R214" i="1"/>
  <c r="Q214" i="1"/>
  <c r="K214" i="1"/>
  <c r="P439" i="1"/>
  <c r="U439" i="1" s="1"/>
  <c r="T439" i="1"/>
  <c r="S439" i="1"/>
  <c r="R439" i="1"/>
  <c r="Q439" i="1"/>
  <c r="K439" i="1"/>
  <c r="P845" i="1"/>
  <c r="U845" i="1" s="1"/>
  <c r="T845" i="1"/>
  <c r="S845" i="1"/>
  <c r="R845" i="1"/>
  <c r="Q845" i="1"/>
  <c r="K845" i="1"/>
  <c r="P886" i="1"/>
  <c r="U886" i="1" s="1"/>
  <c r="T886" i="1"/>
  <c r="S886" i="1"/>
  <c r="R886" i="1"/>
  <c r="Q886" i="1"/>
  <c r="K886" i="1"/>
  <c r="P308" i="1"/>
  <c r="U308" i="1" s="1"/>
  <c r="T308" i="1"/>
  <c r="S308" i="1"/>
  <c r="R308" i="1"/>
  <c r="Q308" i="1"/>
  <c r="K308" i="1"/>
  <c r="P311" i="1"/>
  <c r="U311" i="1" s="1"/>
  <c r="T311" i="1"/>
  <c r="S311" i="1"/>
  <c r="R311" i="1"/>
  <c r="Q311" i="1"/>
  <c r="K311" i="1"/>
  <c r="P793" i="1"/>
  <c r="U793" i="1" s="1"/>
  <c r="T793" i="1"/>
  <c r="S793" i="1"/>
  <c r="R793" i="1"/>
  <c r="Q793" i="1"/>
  <c r="K793" i="1"/>
  <c r="P781" i="1"/>
  <c r="U781" i="1" s="1"/>
  <c r="T781" i="1"/>
  <c r="S781" i="1"/>
  <c r="R781" i="1"/>
  <c r="Q781" i="1"/>
  <c r="K781" i="1"/>
  <c r="P811" i="1"/>
  <c r="U811" i="1" s="1"/>
  <c r="T811" i="1"/>
  <c r="S811" i="1"/>
  <c r="R811" i="1"/>
  <c r="Q811" i="1"/>
  <c r="K811" i="1"/>
  <c r="P711" i="1"/>
  <c r="U711" i="1" s="1"/>
  <c r="T711" i="1"/>
  <c r="S711" i="1"/>
  <c r="R711" i="1"/>
  <c r="Q711" i="1"/>
  <c r="K711" i="1"/>
  <c r="P904" i="1"/>
  <c r="U904" i="1" s="1"/>
  <c r="T904" i="1"/>
  <c r="S904" i="1"/>
  <c r="R904" i="1"/>
  <c r="Q904" i="1"/>
  <c r="K904" i="1"/>
  <c r="P512" i="1"/>
  <c r="U512" i="1" s="1"/>
  <c r="T512" i="1"/>
  <c r="S512" i="1"/>
  <c r="R512" i="1"/>
  <c r="Q512" i="1"/>
  <c r="K512" i="1"/>
  <c r="P505" i="1"/>
  <c r="U505" i="1" s="1"/>
  <c r="T505" i="1"/>
  <c r="S505" i="1"/>
  <c r="R505" i="1"/>
  <c r="Q505" i="1"/>
  <c r="K505" i="1"/>
  <c r="P849" i="1"/>
  <c r="U849" i="1" s="1"/>
  <c r="T849" i="1"/>
  <c r="S849" i="1"/>
  <c r="R849" i="1"/>
  <c r="Q849" i="1"/>
  <c r="K849" i="1"/>
  <c r="P925" i="1"/>
  <c r="U925" i="1" s="1"/>
  <c r="T925" i="1"/>
  <c r="S925" i="1"/>
  <c r="R925" i="1"/>
  <c r="Q925" i="1"/>
  <c r="K925" i="1"/>
  <c r="P924" i="1"/>
  <c r="U924" i="1" s="1"/>
  <c r="T924" i="1"/>
  <c r="S924" i="1"/>
  <c r="R924" i="1"/>
  <c r="Q924" i="1"/>
  <c r="K924" i="1"/>
  <c r="P235" i="1"/>
  <c r="U235" i="1" s="1"/>
  <c r="T235" i="1"/>
  <c r="S235" i="1"/>
  <c r="R235" i="1"/>
  <c r="Q235" i="1"/>
  <c r="K235" i="1"/>
  <c r="P180" i="1"/>
  <c r="U180" i="1" s="1"/>
  <c r="T180" i="1"/>
  <c r="S180" i="1"/>
  <c r="R180" i="1"/>
  <c r="Q180" i="1"/>
  <c r="K180" i="1"/>
  <c r="P172" i="1"/>
  <c r="U172" i="1" s="1"/>
  <c r="T172" i="1"/>
  <c r="S172" i="1"/>
  <c r="R172" i="1"/>
  <c r="Q172" i="1"/>
  <c r="K172" i="1"/>
  <c r="P377" i="1"/>
  <c r="U377" i="1" s="1"/>
  <c r="T377" i="1"/>
  <c r="S377" i="1"/>
  <c r="R377" i="1"/>
  <c r="Q377" i="1"/>
  <c r="K377" i="1"/>
  <c r="P943" i="1"/>
  <c r="U943" i="1" s="1"/>
  <c r="T943" i="1"/>
  <c r="S943" i="1"/>
  <c r="R943" i="1"/>
  <c r="Q943" i="1"/>
  <c r="K943" i="1"/>
  <c r="P932" i="1"/>
  <c r="U932" i="1" s="1"/>
  <c r="T932" i="1"/>
  <c r="S932" i="1"/>
  <c r="R932" i="1"/>
  <c r="Q932" i="1"/>
  <c r="K932" i="1"/>
  <c r="P682" i="1"/>
  <c r="U682" i="1" s="1"/>
  <c r="T682" i="1"/>
  <c r="S682" i="1"/>
  <c r="R682" i="1"/>
  <c r="Q682" i="1"/>
  <c r="K682" i="1"/>
  <c r="P664" i="1"/>
  <c r="U664" i="1" s="1"/>
  <c r="T664" i="1"/>
  <c r="S664" i="1"/>
  <c r="R664" i="1"/>
  <c r="Q664" i="1"/>
  <c r="K664" i="1"/>
  <c r="P660" i="1"/>
  <c r="U660" i="1" s="1"/>
  <c r="T660" i="1"/>
  <c r="S660" i="1"/>
  <c r="R660" i="1"/>
  <c r="K660" i="1"/>
  <c r="Q660" i="1"/>
  <c r="P620" i="1"/>
  <c r="U620" i="1" s="1"/>
  <c r="T620" i="1"/>
  <c r="S620" i="1"/>
  <c r="R620" i="1"/>
  <c r="Q620" i="1"/>
  <c r="K620" i="1"/>
  <c r="P685" i="1"/>
  <c r="U685" i="1" s="1"/>
  <c r="T685" i="1"/>
  <c r="S685" i="1"/>
  <c r="R685" i="1"/>
  <c r="Q685" i="1"/>
  <c r="K685" i="1"/>
  <c r="P686" i="1"/>
  <c r="U686" i="1" s="1"/>
  <c r="T686" i="1"/>
  <c r="S686" i="1"/>
  <c r="R686" i="1"/>
  <c r="Q686" i="1"/>
  <c r="K686" i="1"/>
  <c r="P627" i="1"/>
  <c r="U627" i="1" s="1"/>
  <c r="T627" i="1"/>
  <c r="S627" i="1"/>
  <c r="R627" i="1"/>
  <c r="Q627" i="1"/>
  <c r="K627" i="1"/>
  <c r="P619" i="1"/>
  <c r="U619" i="1" s="1"/>
  <c r="T619" i="1"/>
  <c r="S619" i="1"/>
  <c r="R619" i="1"/>
  <c r="Q619" i="1"/>
  <c r="K619" i="1"/>
  <c r="P678" i="1"/>
  <c r="U678" i="1" s="1"/>
  <c r="T678" i="1"/>
  <c r="S678" i="1"/>
  <c r="R678" i="1"/>
  <c r="Q678" i="1"/>
  <c r="K678" i="1"/>
  <c r="P605" i="1"/>
  <c r="U605" i="1" s="1"/>
  <c r="T605" i="1"/>
  <c r="S605" i="1"/>
  <c r="R605" i="1"/>
  <c r="Q605" i="1"/>
  <c r="K605" i="1"/>
  <c r="P665" i="1"/>
  <c r="U665" i="1" s="1"/>
  <c r="T665" i="1"/>
  <c r="S665" i="1"/>
  <c r="R665" i="1"/>
  <c r="Q665" i="1"/>
  <c r="K665" i="1"/>
  <c r="P523" i="1"/>
  <c r="U523" i="1" s="1"/>
  <c r="T523" i="1"/>
  <c r="S523" i="1"/>
  <c r="R523" i="1"/>
  <c r="Q523" i="1"/>
  <c r="K523" i="1"/>
  <c r="P717" i="1"/>
  <c r="U717" i="1" s="1"/>
  <c r="T717" i="1"/>
  <c r="S717" i="1"/>
  <c r="R717" i="1"/>
  <c r="Q717" i="1"/>
  <c r="K717" i="1"/>
  <c r="P773" i="1"/>
  <c r="U773" i="1" s="1"/>
  <c r="T773" i="1"/>
  <c r="S773" i="1"/>
  <c r="R773" i="1"/>
  <c r="Q773" i="1"/>
  <c r="K773" i="1"/>
  <c r="Q611" i="1"/>
  <c r="R611" i="1"/>
  <c r="S611" i="1"/>
  <c r="T611" i="1"/>
  <c r="P611" i="1"/>
  <c r="U611" i="1" s="1"/>
  <c r="K611" i="1"/>
  <c r="Q517" i="1"/>
  <c r="R517" i="1"/>
  <c r="S517" i="1"/>
  <c r="T517" i="1"/>
  <c r="P517" i="1"/>
  <c r="U517" i="1" s="1"/>
  <c r="K517" i="1"/>
  <c r="P535" i="1"/>
  <c r="U535" i="1" s="1"/>
  <c r="T535" i="1"/>
  <c r="S535" i="1"/>
  <c r="R535" i="1"/>
  <c r="Q535" i="1"/>
  <c r="K535" i="1"/>
  <c r="P650" i="1"/>
  <c r="U650" i="1" s="1"/>
  <c r="T650" i="1"/>
  <c r="S650" i="1"/>
  <c r="R650" i="1"/>
  <c r="Q650" i="1"/>
  <c r="K650" i="1"/>
  <c r="P482" i="1"/>
  <c r="U482" i="1" s="1"/>
  <c r="T482" i="1"/>
  <c r="S482" i="1"/>
  <c r="R482" i="1"/>
  <c r="Q482" i="1"/>
  <c r="K482" i="1"/>
  <c r="P479" i="1"/>
  <c r="U479" i="1" s="1"/>
  <c r="T479" i="1"/>
  <c r="S479" i="1"/>
  <c r="R479" i="1"/>
  <c r="Q479" i="1"/>
  <c r="K479" i="1"/>
  <c r="P460" i="1"/>
  <c r="U460" i="1" s="1"/>
  <c r="T460" i="1"/>
  <c r="S460" i="1"/>
  <c r="R460" i="1"/>
  <c r="Q460" i="1"/>
  <c r="K460" i="1"/>
  <c r="P578" i="1"/>
  <c r="U578" i="1" s="1"/>
  <c r="T578" i="1"/>
  <c r="S578" i="1"/>
  <c r="R578" i="1"/>
  <c r="Q578" i="1"/>
  <c r="K578" i="1"/>
  <c r="P455" i="1"/>
  <c r="U455" i="1" s="1"/>
  <c r="T455" i="1"/>
  <c r="S455" i="1"/>
  <c r="R455" i="1"/>
  <c r="Q455" i="1"/>
  <c r="K455" i="1"/>
  <c r="P461" i="1"/>
  <c r="U461" i="1" s="1"/>
  <c r="T461" i="1"/>
  <c r="S461" i="1"/>
  <c r="R461" i="1"/>
  <c r="Q461" i="1"/>
  <c r="K461" i="1"/>
  <c r="P453" i="1"/>
  <c r="U453" i="1" s="1"/>
  <c r="T453" i="1"/>
  <c r="S453" i="1"/>
  <c r="R453" i="1"/>
  <c r="Q453" i="1"/>
  <c r="K453" i="1"/>
  <c r="P395" i="1"/>
  <c r="U395" i="1" s="1"/>
  <c r="T395" i="1"/>
  <c r="S395" i="1"/>
  <c r="R395" i="1"/>
  <c r="Q395" i="1"/>
  <c r="K395" i="1"/>
  <c r="P432" i="1"/>
  <c r="U432" i="1" s="1"/>
  <c r="T432" i="1"/>
  <c r="S432" i="1"/>
  <c r="R432" i="1"/>
  <c r="Q432" i="1"/>
  <c r="K432" i="1"/>
  <c r="P471" i="1"/>
  <c r="U471" i="1" s="1"/>
  <c r="T471" i="1"/>
  <c r="S471" i="1"/>
  <c r="R471" i="1"/>
  <c r="Q471" i="1"/>
  <c r="K471" i="1"/>
  <c r="P394" i="1"/>
  <c r="U394" i="1" s="1"/>
  <c r="T394" i="1"/>
  <c r="S394" i="1"/>
  <c r="R394" i="1"/>
  <c r="Q394" i="1"/>
  <c r="K394" i="1"/>
  <c r="P431" i="1"/>
  <c r="U431" i="1" s="1"/>
  <c r="T431" i="1"/>
  <c r="S431" i="1"/>
  <c r="R431" i="1"/>
  <c r="Q431" i="1"/>
  <c r="K431" i="1"/>
  <c r="P492" i="1"/>
  <c r="U492" i="1" s="1"/>
  <c r="T492" i="1"/>
  <c r="S492" i="1"/>
  <c r="R492" i="1"/>
  <c r="Q492" i="1"/>
  <c r="K492" i="1"/>
  <c r="P794" i="1"/>
  <c r="U794" i="1" s="1"/>
  <c r="T794" i="1"/>
  <c r="S794" i="1"/>
  <c r="R794" i="1"/>
  <c r="Q794" i="1"/>
  <c r="K794" i="1"/>
  <c r="P883" i="1"/>
  <c r="U883" i="1" s="1"/>
  <c r="T883" i="1"/>
  <c r="S883" i="1"/>
  <c r="R883" i="1"/>
  <c r="Q883" i="1"/>
  <c r="K883" i="1"/>
  <c r="P879" i="1"/>
  <c r="U879" i="1" s="1"/>
  <c r="T879" i="1"/>
  <c r="S879" i="1"/>
  <c r="R879" i="1"/>
  <c r="Q879" i="1"/>
  <c r="K879" i="1"/>
  <c r="P875" i="1"/>
  <c r="U875" i="1" s="1"/>
  <c r="T875" i="1"/>
  <c r="S875" i="1"/>
  <c r="R875" i="1"/>
  <c r="Q875" i="1"/>
  <c r="K875" i="1"/>
  <c r="P569" i="1"/>
  <c r="U569" i="1" s="1"/>
  <c r="T569" i="1"/>
  <c r="S569" i="1"/>
  <c r="R569" i="1"/>
  <c r="Q569" i="1"/>
  <c r="K569" i="1"/>
  <c r="P792" i="1"/>
  <c r="U792" i="1" s="1"/>
  <c r="T792" i="1"/>
  <c r="S792" i="1"/>
  <c r="R792" i="1"/>
  <c r="Q792" i="1"/>
  <c r="K792" i="1"/>
  <c r="P790" i="1"/>
  <c r="U790" i="1" s="1"/>
  <c r="T790" i="1"/>
  <c r="S790" i="1"/>
  <c r="R790" i="1"/>
  <c r="Q790" i="1"/>
  <c r="K790" i="1"/>
  <c r="P161" i="1"/>
  <c r="U161" i="1" s="1"/>
  <c r="T161" i="1"/>
  <c r="S161" i="1"/>
  <c r="R161" i="1"/>
  <c r="Q161" i="1"/>
  <c r="K161" i="1"/>
  <c r="P183" i="1"/>
  <c r="U183" i="1" s="1"/>
  <c r="T183" i="1"/>
  <c r="S183" i="1"/>
  <c r="R183" i="1"/>
  <c r="Q183" i="1"/>
  <c r="K183" i="1"/>
  <c r="P812" i="1"/>
  <c r="U812" i="1" s="1"/>
  <c r="T812" i="1"/>
  <c r="S812" i="1"/>
  <c r="R812" i="1"/>
  <c r="Q812" i="1"/>
  <c r="K812" i="1"/>
  <c r="P844" i="1"/>
  <c r="U844" i="1" s="1"/>
  <c r="T844" i="1"/>
  <c r="S844" i="1"/>
  <c r="R844" i="1"/>
  <c r="Q844" i="1"/>
  <c r="K844" i="1"/>
  <c r="P484" i="1"/>
  <c r="U484" i="1" s="1"/>
  <c r="T484" i="1"/>
  <c r="S484" i="1"/>
  <c r="R484" i="1"/>
  <c r="Q484" i="1"/>
  <c r="K484" i="1"/>
  <c r="P483" i="1"/>
  <c r="U483" i="1" s="1"/>
  <c r="T483" i="1"/>
  <c r="S483" i="1"/>
  <c r="R483" i="1"/>
  <c r="Q483" i="1"/>
  <c r="K483" i="1"/>
  <c r="P407" i="1"/>
  <c r="U407" i="1" s="1"/>
  <c r="T407" i="1"/>
  <c r="S407" i="1"/>
  <c r="R407" i="1"/>
  <c r="Q407" i="1"/>
  <c r="K407" i="1"/>
  <c r="P190" i="1"/>
  <c r="U190" i="1" s="1"/>
  <c r="T190" i="1"/>
  <c r="S190" i="1"/>
  <c r="R190" i="1"/>
  <c r="Q190" i="1"/>
  <c r="K190" i="1"/>
  <c r="P187" i="1"/>
  <c r="U187" i="1" s="1"/>
  <c r="T187" i="1"/>
  <c r="S187" i="1"/>
  <c r="R187" i="1"/>
  <c r="Q187" i="1"/>
  <c r="K187" i="1"/>
  <c r="P186" i="1"/>
  <c r="U186" i="1" s="1"/>
  <c r="T186" i="1"/>
  <c r="S186" i="1"/>
  <c r="R186" i="1"/>
  <c r="Q186" i="1"/>
  <c r="K186" i="1"/>
  <c r="P861" i="1"/>
  <c r="U861" i="1" s="1"/>
  <c r="T861" i="1"/>
  <c r="S861" i="1"/>
  <c r="R861" i="1"/>
  <c r="Q861" i="1"/>
  <c r="K861" i="1"/>
  <c r="P859" i="1"/>
  <c r="U859" i="1" s="1"/>
  <c r="T859" i="1"/>
  <c r="S859" i="1"/>
  <c r="R859" i="1"/>
  <c r="Q859" i="1"/>
  <c r="K859" i="1"/>
  <c r="P938" i="1"/>
  <c r="U938" i="1" s="1"/>
  <c r="T938" i="1"/>
  <c r="S938" i="1"/>
  <c r="R938" i="1"/>
  <c r="Q938" i="1"/>
  <c r="K938" i="1"/>
  <c r="P937" i="1"/>
  <c r="U937" i="1" s="1"/>
  <c r="T937" i="1"/>
  <c r="S937" i="1"/>
  <c r="R937" i="1"/>
  <c r="Q937" i="1"/>
  <c r="K937" i="1"/>
  <c r="P862" i="1"/>
  <c r="U862" i="1" s="1"/>
  <c r="T862" i="1"/>
  <c r="S862" i="1"/>
  <c r="R862" i="1"/>
  <c r="Q862" i="1"/>
  <c r="K862" i="1"/>
  <c r="P936" i="1"/>
  <c r="U936" i="1" s="1"/>
  <c r="T936" i="1"/>
  <c r="S936" i="1"/>
  <c r="R936" i="1"/>
  <c r="Q936" i="1"/>
  <c r="K936" i="1"/>
  <c r="P834" i="1"/>
  <c r="U834" i="1" s="1"/>
  <c r="T834" i="1"/>
  <c r="S834" i="1"/>
  <c r="R834" i="1"/>
  <c r="Q834" i="1"/>
  <c r="K834" i="1"/>
  <c r="P939" i="1"/>
  <c r="U939" i="1" s="1"/>
  <c r="T939" i="1"/>
  <c r="S939" i="1"/>
  <c r="R939" i="1"/>
  <c r="Q939" i="1"/>
  <c r="K939" i="1"/>
  <c r="P934" i="1"/>
  <c r="U934" i="1" s="1"/>
  <c r="T934" i="1"/>
  <c r="S934" i="1"/>
  <c r="R934" i="1"/>
  <c r="Q934" i="1"/>
  <c r="K934" i="1"/>
  <c r="P915" i="1"/>
  <c r="U915" i="1" s="1"/>
  <c r="T915" i="1"/>
  <c r="S915" i="1"/>
  <c r="R915" i="1"/>
  <c r="Q915" i="1"/>
  <c r="K915" i="1"/>
  <c r="P920" i="1"/>
  <c r="U920" i="1" s="1"/>
  <c r="T920" i="1"/>
  <c r="S920" i="1"/>
  <c r="R920" i="1"/>
  <c r="Q920" i="1"/>
  <c r="K920" i="1"/>
  <c r="P839" i="1"/>
  <c r="U839" i="1" s="1"/>
  <c r="T839" i="1"/>
  <c r="S839" i="1"/>
  <c r="R839" i="1"/>
  <c r="Q839" i="1"/>
  <c r="K839" i="1"/>
  <c r="P789" i="1"/>
  <c r="U789" i="1" s="1"/>
  <c r="T789" i="1"/>
  <c r="S789" i="1"/>
  <c r="R789" i="1"/>
  <c r="Q789" i="1"/>
  <c r="K789" i="1"/>
  <c r="P851" i="1"/>
  <c r="U851" i="1" s="1"/>
  <c r="T851" i="1"/>
  <c r="S851" i="1"/>
  <c r="R851" i="1"/>
  <c r="Q851" i="1"/>
  <c r="K851" i="1"/>
  <c r="P784" i="1"/>
  <c r="U784" i="1" s="1"/>
  <c r="T784" i="1"/>
  <c r="S784" i="1"/>
  <c r="R784" i="1"/>
  <c r="Q784" i="1"/>
  <c r="K784" i="1"/>
  <c r="P163" i="1"/>
  <c r="U163" i="1" s="1"/>
  <c r="T163" i="1"/>
  <c r="S163" i="1"/>
  <c r="R163" i="1"/>
  <c r="Q163" i="1"/>
  <c r="K163" i="1"/>
  <c r="P162" i="1"/>
  <c r="U162" i="1" s="1"/>
  <c r="T162" i="1"/>
  <c r="S162" i="1"/>
  <c r="R162" i="1"/>
  <c r="Q162" i="1"/>
  <c r="K162" i="1"/>
  <c r="P606" i="1"/>
  <c r="U606" i="1" s="1"/>
  <c r="T606" i="1"/>
  <c r="S606" i="1"/>
  <c r="R606" i="1"/>
  <c r="Q606" i="1"/>
  <c r="K606" i="1"/>
  <c r="P529" i="1"/>
  <c r="U529" i="1" s="1"/>
  <c r="T529" i="1"/>
  <c r="S529" i="1"/>
  <c r="R529" i="1"/>
  <c r="Q529" i="1"/>
  <c r="K529" i="1"/>
  <c r="P496" i="1"/>
  <c r="U496" i="1" s="1"/>
  <c r="T496" i="1"/>
  <c r="S496" i="1"/>
  <c r="R496" i="1"/>
  <c r="Q496" i="1"/>
  <c r="K496" i="1"/>
  <c r="P427" i="1"/>
  <c r="U427" i="1" s="1"/>
  <c r="T427" i="1"/>
  <c r="S427" i="1"/>
  <c r="R427" i="1"/>
  <c r="Q427" i="1"/>
  <c r="K427" i="1"/>
  <c r="P237" i="1"/>
  <c r="U237" i="1" s="1"/>
  <c r="T237" i="1"/>
  <c r="S237" i="1"/>
  <c r="R237" i="1"/>
  <c r="Q237" i="1"/>
  <c r="K237" i="1"/>
  <c r="P545" i="1"/>
  <c r="U545" i="1" s="1"/>
  <c r="T545" i="1"/>
  <c r="S545" i="1"/>
  <c r="R545" i="1"/>
  <c r="Q545" i="1"/>
  <c r="K545" i="1"/>
  <c r="P383" i="1"/>
  <c r="U383" i="1" s="1"/>
  <c r="T383" i="1"/>
  <c r="S383" i="1"/>
  <c r="R383" i="1"/>
  <c r="Q383" i="1"/>
  <c r="K383" i="1"/>
  <c r="P594" i="1"/>
  <c r="U594" i="1" s="1"/>
  <c r="T594" i="1"/>
  <c r="S594" i="1"/>
  <c r="R594" i="1"/>
  <c r="Q594" i="1"/>
  <c r="K594" i="1"/>
  <c r="P363" i="1"/>
  <c r="U363" i="1" s="1"/>
  <c r="T363" i="1"/>
  <c r="S363" i="1"/>
  <c r="R363" i="1"/>
  <c r="Q363" i="1"/>
  <c r="K363" i="1"/>
  <c r="P303" i="1"/>
  <c r="U303" i="1" s="1"/>
  <c r="T303" i="1"/>
  <c r="S303" i="1"/>
  <c r="R303" i="1"/>
  <c r="Q303" i="1"/>
  <c r="K303" i="1"/>
  <c r="P836" i="1"/>
  <c r="U836" i="1" s="1"/>
  <c r="T836" i="1"/>
  <c r="S836" i="1"/>
  <c r="R836" i="1"/>
  <c r="Q836" i="1"/>
  <c r="K836" i="1"/>
  <c r="P772" i="1"/>
  <c r="U772" i="1" s="1"/>
  <c r="T772" i="1"/>
  <c r="S772" i="1"/>
  <c r="R772" i="1"/>
  <c r="Q772" i="1"/>
  <c r="K772" i="1"/>
  <c r="P808" i="1"/>
  <c r="U808" i="1" s="1"/>
  <c r="T808" i="1"/>
  <c r="S808" i="1"/>
  <c r="R808" i="1"/>
  <c r="Q808" i="1"/>
  <c r="K808" i="1"/>
  <c r="P749" i="1"/>
  <c r="U749" i="1" s="1"/>
  <c r="T749" i="1"/>
  <c r="S749" i="1"/>
  <c r="R749" i="1"/>
  <c r="Q749" i="1"/>
  <c r="K749" i="1"/>
  <c r="P881" i="1"/>
  <c r="U881" i="1" s="1"/>
  <c r="T881" i="1"/>
  <c r="S881" i="1"/>
  <c r="R881" i="1"/>
  <c r="Q881" i="1"/>
  <c r="K881" i="1"/>
  <c r="P796" i="1"/>
  <c r="U796" i="1" s="1"/>
  <c r="T796" i="1"/>
  <c r="S796" i="1"/>
  <c r="R796" i="1"/>
  <c r="Q796" i="1"/>
  <c r="K796" i="1"/>
  <c r="P747" i="1"/>
  <c r="U747" i="1" s="1"/>
  <c r="T747" i="1"/>
  <c r="S747" i="1"/>
  <c r="R747" i="1"/>
  <c r="Q747" i="1"/>
  <c r="K747" i="1"/>
  <c r="P590" i="1"/>
  <c r="U590" i="1" s="1"/>
  <c r="T590" i="1"/>
  <c r="S590" i="1"/>
  <c r="R590" i="1"/>
  <c r="Q590" i="1"/>
  <c r="K590" i="1"/>
  <c r="P589" i="1"/>
  <c r="U589" i="1" s="1"/>
  <c r="T589" i="1"/>
  <c r="S589" i="1"/>
  <c r="R589" i="1"/>
  <c r="Q589" i="1"/>
  <c r="K589" i="1"/>
  <c r="P588" i="1"/>
  <c r="U588" i="1" s="1"/>
  <c r="T588" i="1"/>
  <c r="S588" i="1"/>
  <c r="R588" i="1"/>
  <c r="Q588" i="1"/>
  <c r="K588" i="1"/>
  <c r="P333" i="1"/>
  <c r="U333" i="1" s="1"/>
  <c r="T333" i="1"/>
  <c r="S333" i="1"/>
  <c r="R333" i="1"/>
  <c r="Q333" i="1"/>
  <c r="K333" i="1"/>
  <c r="P367" i="1"/>
  <c r="U367" i="1" s="1"/>
  <c r="T367" i="1"/>
  <c r="S367" i="1"/>
  <c r="R367" i="1"/>
  <c r="Q367" i="1"/>
  <c r="K367" i="1"/>
  <c r="P374" i="1"/>
  <c r="U374" i="1" s="1"/>
  <c r="T374" i="1"/>
  <c r="S374" i="1"/>
  <c r="R374" i="1"/>
  <c r="Q374" i="1"/>
  <c r="K374" i="1"/>
  <c r="P428" i="1"/>
  <c r="U428" i="1" s="1"/>
  <c r="T428" i="1"/>
  <c r="S428" i="1"/>
  <c r="R428" i="1"/>
  <c r="Q428" i="1"/>
  <c r="K428" i="1"/>
  <c r="P344" i="1"/>
  <c r="U344" i="1" s="1"/>
  <c r="T344" i="1"/>
  <c r="S344" i="1"/>
  <c r="R344" i="1"/>
  <c r="Q344" i="1"/>
  <c r="K344" i="1"/>
  <c r="P463" i="1"/>
  <c r="U463" i="1" s="1"/>
  <c r="T463" i="1"/>
  <c r="S463" i="1"/>
  <c r="R463" i="1"/>
  <c r="Q463" i="1"/>
  <c r="K463" i="1"/>
  <c r="P481" i="1"/>
  <c r="U481" i="1" s="1"/>
  <c r="T481" i="1"/>
  <c r="S481" i="1"/>
  <c r="R481" i="1"/>
  <c r="Q481" i="1"/>
  <c r="K481" i="1"/>
  <c r="P477" i="1"/>
  <c r="U477" i="1" s="1"/>
  <c r="T477" i="1"/>
  <c r="S477" i="1"/>
  <c r="R477" i="1"/>
  <c r="Q477" i="1"/>
  <c r="K477" i="1"/>
  <c r="P476" i="1"/>
  <c r="U476" i="1" s="1"/>
  <c r="T476" i="1"/>
  <c r="S476" i="1"/>
  <c r="R476" i="1"/>
  <c r="Q476" i="1"/>
  <c r="K476" i="1"/>
  <c r="I476" i="1"/>
  <c r="P331" i="1"/>
  <c r="U331" i="1" s="1"/>
  <c r="T331" i="1"/>
  <c r="S331" i="1"/>
  <c r="R331" i="1"/>
  <c r="Q331" i="1"/>
  <c r="K331" i="1"/>
  <c r="P490" i="1"/>
  <c r="U490" i="1" s="1"/>
  <c r="T490" i="1"/>
  <c r="S490" i="1"/>
  <c r="R490" i="1"/>
  <c r="Q490" i="1"/>
  <c r="K490" i="1"/>
  <c r="P506" i="1"/>
  <c r="U506" i="1" s="1"/>
  <c r="T506" i="1"/>
  <c r="S506" i="1"/>
  <c r="R506" i="1"/>
  <c r="Q506" i="1"/>
  <c r="K506" i="1"/>
  <c r="P487" i="1"/>
  <c r="U487" i="1" s="1"/>
  <c r="T487" i="1"/>
  <c r="S487" i="1"/>
  <c r="R487" i="1"/>
  <c r="Q487" i="1"/>
  <c r="K487" i="1"/>
  <c r="P486" i="1"/>
  <c r="U486" i="1" s="1"/>
  <c r="T486" i="1"/>
  <c r="S486" i="1"/>
  <c r="R486" i="1"/>
  <c r="Q486" i="1"/>
  <c r="K486" i="1"/>
  <c r="P485" i="1"/>
  <c r="U485" i="1" s="1"/>
  <c r="T485" i="1"/>
  <c r="S485" i="1"/>
  <c r="R485" i="1"/>
  <c r="Q485" i="1"/>
  <c r="K485" i="1"/>
  <c r="P799" i="1"/>
  <c r="U799" i="1" s="1"/>
  <c r="T799" i="1"/>
  <c r="S799" i="1"/>
  <c r="R799" i="1"/>
  <c r="Q799" i="1"/>
  <c r="K799" i="1"/>
  <c r="P674" i="1"/>
  <c r="U674" i="1" s="1"/>
  <c r="T674" i="1"/>
  <c r="S674" i="1"/>
  <c r="R674" i="1"/>
  <c r="Q674" i="1"/>
  <c r="K674" i="1"/>
  <c r="P639" i="1"/>
  <c r="U639" i="1" s="1"/>
  <c r="T639" i="1"/>
  <c r="S639" i="1"/>
  <c r="R639" i="1"/>
  <c r="Q639" i="1"/>
  <c r="K639" i="1"/>
  <c r="P666" i="1"/>
  <c r="U666" i="1" s="1"/>
  <c r="T666" i="1"/>
  <c r="S666" i="1"/>
  <c r="R666" i="1"/>
  <c r="Q666" i="1"/>
  <c r="K666" i="1"/>
  <c r="P661" i="1"/>
  <c r="U661" i="1" s="1"/>
  <c r="T661" i="1"/>
  <c r="S661" i="1"/>
  <c r="R661" i="1"/>
  <c r="Q661" i="1"/>
  <c r="K661" i="1"/>
  <c r="P878" i="1"/>
  <c r="U878" i="1" s="1"/>
  <c r="T878" i="1"/>
  <c r="S878" i="1"/>
  <c r="R878" i="1"/>
  <c r="Q878" i="1"/>
  <c r="K878" i="1"/>
  <c r="P587" i="1"/>
  <c r="U587" i="1" s="1"/>
  <c r="T587" i="1"/>
  <c r="S587" i="1"/>
  <c r="R587" i="1"/>
  <c r="Q587" i="1"/>
  <c r="K587" i="1"/>
  <c r="P714" i="1"/>
  <c r="U714" i="1" s="1"/>
  <c r="T714" i="1"/>
  <c r="S714" i="1"/>
  <c r="R714" i="1"/>
  <c r="Q714" i="1"/>
  <c r="K714" i="1"/>
  <c r="P757" i="1"/>
  <c r="U757" i="1" s="1"/>
  <c r="T757" i="1"/>
  <c r="S757" i="1"/>
  <c r="R757" i="1"/>
  <c r="Q757" i="1"/>
  <c r="K757" i="1"/>
  <c r="P842" i="1"/>
  <c r="U842" i="1" s="1"/>
  <c r="T842" i="1"/>
  <c r="S842" i="1"/>
  <c r="R842" i="1"/>
  <c r="Q842" i="1"/>
  <c r="K842" i="1"/>
  <c r="P882" i="1"/>
  <c r="U882" i="1" s="1"/>
  <c r="T882" i="1"/>
  <c r="S882" i="1"/>
  <c r="R882" i="1"/>
  <c r="Q882" i="1"/>
  <c r="K882" i="1"/>
  <c r="P762" i="1"/>
  <c r="U762" i="1" s="1"/>
  <c r="T762" i="1"/>
  <c r="S762" i="1"/>
  <c r="R762" i="1"/>
  <c r="Q762" i="1"/>
  <c r="K762" i="1"/>
  <c r="P586" i="1"/>
  <c r="U586" i="1" s="1"/>
  <c r="T586" i="1"/>
  <c r="S586" i="1"/>
  <c r="R586" i="1"/>
  <c r="Q586" i="1"/>
  <c r="K586" i="1"/>
  <c r="P604" i="1"/>
  <c r="U604" i="1" s="1"/>
  <c r="T604" i="1"/>
  <c r="S604" i="1"/>
  <c r="R604" i="1"/>
  <c r="Q604" i="1"/>
  <c r="K604" i="1"/>
  <c r="P695" i="1"/>
  <c r="U695" i="1" s="1"/>
  <c r="T695" i="1"/>
  <c r="S695" i="1"/>
  <c r="R695" i="1"/>
  <c r="Q695" i="1"/>
  <c r="K695" i="1"/>
  <c r="P774" i="1"/>
  <c r="U774" i="1" s="1"/>
  <c r="T774" i="1"/>
  <c r="S774" i="1"/>
  <c r="R774" i="1"/>
  <c r="Q774" i="1"/>
  <c r="K774" i="1"/>
  <c r="P930" i="1"/>
  <c r="U930" i="1" s="1"/>
  <c r="T930" i="1"/>
  <c r="S930" i="1"/>
  <c r="R930" i="1"/>
  <c r="Q930" i="1"/>
  <c r="K930" i="1"/>
  <c r="P926" i="1"/>
  <c r="U926" i="1" s="1"/>
  <c r="T926" i="1"/>
  <c r="S926" i="1"/>
  <c r="R926" i="1"/>
  <c r="Q926" i="1"/>
  <c r="K926" i="1"/>
  <c r="P268" i="1"/>
  <c r="U268" i="1" s="1"/>
  <c r="T268" i="1"/>
  <c r="S268" i="1"/>
  <c r="R268" i="1"/>
  <c r="Q268" i="1"/>
  <c r="K268" i="1"/>
  <c r="P267" i="1"/>
  <c r="U267" i="1" s="1"/>
  <c r="T267" i="1"/>
  <c r="S267" i="1"/>
  <c r="R267" i="1"/>
  <c r="Q267" i="1"/>
  <c r="K267" i="1"/>
  <c r="P270" i="1"/>
  <c r="U270" i="1" s="1"/>
  <c r="T270" i="1"/>
  <c r="S270" i="1"/>
  <c r="R270" i="1"/>
  <c r="Q270" i="1"/>
  <c r="K270" i="1"/>
  <c r="P255" i="1"/>
  <c r="U255" i="1" s="1"/>
  <c r="T255" i="1"/>
  <c r="S255" i="1"/>
  <c r="R255" i="1"/>
  <c r="Q255" i="1"/>
  <c r="K255" i="1"/>
  <c r="P262" i="1"/>
  <c r="U262" i="1" s="1"/>
  <c r="T262" i="1"/>
  <c r="S262" i="1"/>
  <c r="R262" i="1"/>
  <c r="Q262" i="1"/>
  <c r="K262" i="1"/>
  <c r="P225" i="1"/>
  <c r="U225" i="1" s="1"/>
  <c r="T225" i="1"/>
  <c r="S225" i="1"/>
  <c r="R225" i="1"/>
  <c r="Q225" i="1"/>
  <c r="K225" i="1"/>
  <c r="P258" i="1"/>
  <c r="U258" i="1" s="1"/>
  <c r="T258" i="1"/>
  <c r="S258" i="1"/>
  <c r="R258" i="1"/>
  <c r="Q258" i="1"/>
  <c r="K258" i="1"/>
  <c r="P240" i="1"/>
  <c r="U240" i="1" s="1"/>
  <c r="T240" i="1"/>
  <c r="S240" i="1"/>
  <c r="R240" i="1"/>
  <c r="Q240" i="1"/>
  <c r="K240" i="1"/>
  <c r="P265" i="1"/>
  <c r="U265" i="1" s="1"/>
  <c r="T265" i="1"/>
  <c r="S265" i="1"/>
  <c r="R265" i="1"/>
  <c r="Q265" i="1"/>
  <c r="K265" i="1"/>
  <c r="P288" i="1"/>
  <c r="U288" i="1" s="1"/>
  <c r="T288" i="1"/>
  <c r="S288" i="1"/>
  <c r="R288" i="1"/>
  <c r="Q288" i="1"/>
  <c r="K288" i="1"/>
  <c r="P259" i="1"/>
  <c r="U259" i="1" s="1"/>
  <c r="T259" i="1"/>
  <c r="S259" i="1"/>
  <c r="R259" i="1"/>
  <c r="Q259" i="1"/>
  <c r="K259" i="1"/>
  <c r="P248" i="1"/>
  <c r="U248" i="1" s="1"/>
  <c r="T248" i="1"/>
  <c r="S248" i="1"/>
  <c r="R248" i="1"/>
  <c r="Q248" i="1"/>
  <c r="K248" i="1"/>
  <c r="P693" i="1"/>
  <c r="U693" i="1" s="1"/>
  <c r="T693" i="1"/>
  <c r="S693" i="1"/>
  <c r="R693" i="1"/>
  <c r="Q693" i="1"/>
  <c r="K693" i="1"/>
  <c r="P462" i="1"/>
  <c r="U462" i="1" s="1"/>
  <c r="T462" i="1"/>
  <c r="S462" i="1"/>
  <c r="R462" i="1"/>
  <c r="Q462" i="1"/>
  <c r="K462" i="1"/>
  <c r="P513" i="1"/>
  <c r="U513" i="1" s="1"/>
  <c r="T513" i="1"/>
  <c r="S513" i="1"/>
  <c r="R513" i="1"/>
  <c r="Q513" i="1"/>
  <c r="K513" i="1"/>
  <c r="P742" i="1"/>
  <c r="U742" i="1" s="1"/>
  <c r="T742" i="1"/>
  <c r="S742" i="1"/>
  <c r="R742" i="1"/>
  <c r="Q742" i="1"/>
  <c r="K742" i="1"/>
  <c r="P511" i="1"/>
  <c r="U511" i="1" s="1"/>
  <c r="T511" i="1"/>
  <c r="S511" i="1"/>
  <c r="R511" i="1"/>
  <c r="Q511" i="1"/>
  <c r="K511" i="1"/>
  <c r="P468" i="1"/>
  <c r="U468" i="1" s="1"/>
  <c r="T468" i="1"/>
  <c r="S468" i="1"/>
  <c r="R468" i="1"/>
  <c r="Q468" i="1"/>
  <c r="K468" i="1"/>
  <c r="P539" i="1"/>
  <c r="U539" i="1" s="1"/>
  <c r="T539" i="1"/>
  <c r="S539" i="1"/>
  <c r="R539" i="1"/>
  <c r="Q539" i="1"/>
  <c r="K539" i="1"/>
  <c r="P528" i="1"/>
  <c r="U528" i="1" s="1"/>
  <c r="T528" i="1"/>
  <c r="S528" i="1"/>
  <c r="R528" i="1"/>
  <c r="Q528" i="1"/>
  <c r="K528" i="1"/>
  <c r="P456" i="1"/>
  <c r="U456" i="1" s="1"/>
  <c r="Q456" i="1"/>
  <c r="R456" i="1"/>
  <c r="S456" i="1"/>
  <c r="T456" i="1"/>
  <c r="K456" i="1"/>
  <c r="H689" i="1"/>
  <c r="P689" i="1" s="1"/>
  <c r="U689" i="1" s="1"/>
  <c r="P659" i="1"/>
  <c r="U659" i="1" s="1"/>
  <c r="T659" i="1"/>
  <c r="S659" i="1"/>
  <c r="R659" i="1"/>
  <c r="Q659" i="1"/>
  <c r="K659" i="1"/>
  <c r="P675" i="1"/>
  <c r="U675" i="1" s="1"/>
  <c r="T675" i="1"/>
  <c r="S675" i="1"/>
  <c r="R675" i="1"/>
  <c r="Q675" i="1"/>
  <c r="K675" i="1"/>
  <c r="P617" i="1"/>
  <c r="U617" i="1" s="1"/>
  <c r="T617" i="1"/>
  <c r="S617" i="1"/>
  <c r="R617" i="1"/>
  <c r="Q617" i="1"/>
  <c r="K617" i="1"/>
  <c r="P649" i="1"/>
  <c r="U649" i="1" s="1"/>
  <c r="T649" i="1"/>
  <c r="S649" i="1"/>
  <c r="R649" i="1"/>
  <c r="Q649" i="1"/>
  <c r="K649" i="1"/>
  <c r="P614" i="1"/>
  <c r="U614" i="1" s="1"/>
  <c r="Q614" i="1"/>
  <c r="R614" i="1"/>
  <c r="S614" i="1"/>
  <c r="T614" i="1"/>
  <c r="K614" i="1"/>
  <c r="H648" i="1"/>
  <c r="S648" i="1" s="1"/>
  <c r="P704" i="1"/>
  <c r="U704" i="1" s="1"/>
  <c r="T704" i="1"/>
  <c r="S704" i="1"/>
  <c r="R704" i="1"/>
  <c r="Q704" i="1"/>
  <c r="K704" i="1"/>
  <c r="P683" i="1"/>
  <c r="U683" i="1" s="1"/>
  <c r="T683" i="1"/>
  <c r="S683" i="1"/>
  <c r="R683" i="1"/>
  <c r="Q683" i="1"/>
  <c r="K683" i="1"/>
  <c r="P690" i="1"/>
  <c r="U690" i="1" s="1"/>
  <c r="T690" i="1"/>
  <c r="S690" i="1"/>
  <c r="R690" i="1"/>
  <c r="Q690" i="1"/>
  <c r="K690" i="1"/>
  <c r="P232" i="1"/>
  <c r="U232" i="1" s="1"/>
  <c r="T232" i="1"/>
  <c r="S232" i="1"/>
  <c r="R232" i="1"/>
  <c r="Q232" i="1"/>
  <c r="K232" i="1"/>
  <c r="P273" i="1"/>
  <c r="U273" i="1" s="1"/>
  <c r="T273" i="1"/>
  <c r="S273" i="1"/>
  <c r="R273" i="1"/>
  <c r="Q273" i="1"/>
  <c r="K273" i="1"/>
  <c r="P239" i="1"/>
  <c r="U239" i="1" s="1"/>
  <c r="T239" i="1"/>
  <c r="S239" i="1"/>
  <c r="R239" i="1"/>
  <c r="Q239" i="1"/>
  <c r="K239" i="1"/>
  <c r="P176" i="1"/>
  <c r="U176" i="1" s="1"/>
  <c r="T176" i="1"/>
  <c r="S176" i="1"/>
  <c r="R176" i="1"/>
  <c r="Q176" i="1"/>
  <c r="K176" i="1"/>
  <c r="P155" i="1"/>
  <c r="U155" i="1" s="1"/>
  <c r="T155" i="1"/>
  <c r="S155" i="1"/>
  <c r="R155" i="1"/>
  <c r="Q155" i="1"/>
  <c r="K155" i="1"/>
  <c r="P175" i="1"/>
  <c r="U175" i="1" s="1"/>
  <c r="T175" i="1"/>
  <c r="S175" i="1"/>
  <c r="R175" i="1"/>
  <c r="Q175" i="1"/>
  <c r="K175" i="1"/>
  <c r="P269" i="1"/>
  <c r="U269" i="1" s="1"/>
  <c r="T269" i="1"/>
  <c r="S269" i="1"/>
  <c r="R269" i="1"/>
  <c r="Q269" i="1"/>
  <c r="K269" i="1"/>
  <c r="P245" i="1"/>
  <c r="U245" i="1" s="1"/>
  <c r="T245" i="1"/>
  <c r="S245" i="1"/>
  <c r="R245" i="1"/>
  <c r="Q245" i="1"/>
  <c r="K245" i="1"/>
  <c r="P213" i="1"/>
  <c r="U213" i="1" s="1"/>
  <c r="T213" i="1"/>
  <c r="S213" i="1"/>
  <c r="R213" i="1"/>
  <c r="Q213" i="1"/>
  <c r="K213" i="1"/>
  <c r="P211" i="1"/>
  <c r="U211" i="1" s="1"/>
  <c r="T211" i="1"/>
  <c r="S211" i="1"/>
  <c r="R211" i="1"/>
  <c r="Q211" i="1"/>
  <c r="K211" i="1"/>
  <c r="P210" i="1"/>
  <c r="U210" i="1" s="1"/>
  <c r="T210" i="1"/>
  <c r="S210" i="1"/>
  <c r="R210" i="1"/>
  <c r="Q210" i="1"/>
  <c r="K210" i="1"/>
  <c r="P200" i="1"/>
  <c r="U200" i="1" s="1"/>
  <c r="T200" i="1"/>
  <c r="S200" i="1"/>
  <c r="R200" i="1"/>
  <c r="Q200" i="1"/>
  <c r="K200" i="1"/>
  <c r="P444" i="1"/>
  <c r="U444" i="1" s="1"/>
  <c r="T444" i="1"/>
  <c r="S444" i="1"/>
  <c r="R444" i="1"/>
  <c r="Q444" i="1"/>
  <c r="K444" i="1"/>
  <c r="P480" i="1"/>
  <c r="U480" i="1" s="1"/>
  <c r="T480" i="1"/>
  <c r="S480" i="1"/>
  <c r="R480" i="1"/>
  <c r="Q480" i="1"/>
  <c r="K480" i="1"/>
  <c r="P178" i="1"/>
  <c r="U178" i="1" s="1"/>
  <c r="T178" i="1"/>
  <c r="S178" i="1"/>
  <c r="R178" i="1"/>
  <c r="Q178" i="1"/>
  <c r="K178" i="1"/>
  <c r="P322" i="1"/>
  <c r="U322" i="1" s="1"/>
  <c r="T322" i="1"/>
  <c r="S322" i="1"/>
  <c r="R322" i="1"/>
  <c r="Q322" i="1"/>
  <c r="K322" i="1"/>
  <c r="P515" i="1"/>
  <c r="U515" i="1" s="1"/>
  <c r="T515" i="1"/>
  <c r="S515" i="1"/>
  <c r="R515" i="1"/>
  <c r="Q515" i="1"/>
  <c r="K515" i="1"/>
  <c r="P770" i="1"/>
  <c r="U770" i="1" s="1"/>
  <c r="T770" i="1"/>
  <c r="S770" i="1"/>
  <c r="R770" i="1"/>
  <c r="Q770" i="1"/>
  <c r="K770" i="1"/>
  <c r="P752" i="1"/>
  <c r="U752" i="1" s="1"/>
  <c r="T752" i="1"/>
  <c r="S752" i="1"/>
  <c r="R752" i="1"/>
  <c r="Q752" i="1"/>
  <c r="K752" i="1"/>
  <c r="P680" i="1"/>
  <c r="U680" i="1" s="1"/>
  <c r="T680" i="1"/>
  <c r="S680" i="1"/>
  <c r="R680" i="1"/>
  <c r="Q680" i="1"/>
  <c r="K680" i="1"/>
  <c r="P670" i="1"/>
  <c r="U670" i="1" s="1"/>
  <c r="T670" i="1"/>
  <c r="S670" i="1"/>
  <c r="R670" i="1"/>
  <c r="Q670" i="1"/>
  <c r="K670" i="1"/>
  <c r="P672" i="1"/>
  <c r="U672" i="1" s="1"/>
  <c r="T672" i="1"/>
  <c r="S672" i="1"/>
  <c r="R672" i="1"/>
  <c r="Q672" i="1"/>
  <c r="K672" i="1"/>
  <c r="P750" i="1"/>
  <c r="U750" i="1" s="1"/>
  <c r="T750" i="1"/>
  <c r="S750" i="1"/>
  <c r="R750" i="1"/>
  <c r="Q750" i="1"/>
  <c r="K750" i="1"/>
  <c r="P676" i="1"/>
  <c r="U676" i="1" s="1"/>
  <c r="T676" i="1"/>
  <c r="S676" i="1"/>
  <c r="R676" i="1"/>
  <c r="Q676" i="1"/>
  <c r="K676" i="1"/>
  <c r="P537" i="1"/>
  <c r="U537" i="1" s="1"/>
  <c r="T537" i="1"/>
  <c r="S537" i="1"/>
  <c r="R537" i="1"/>
  <c r="Q537" i="1"/>
  <c r="K537" i="1"/>
  <c r="P188" i="1"/>
  <c r="U188" i="1" s="1"/>
  <c r="T188" i="1"/>
  <c r="S188" i="1"/>
  <c r="R188" i="1"/>
  <c r="Q188" i="1"/>
  <c r="K188" i="1"/>
  <c r="P831" i="1"/>
  <c r="U831" i="1" s="1"/>
  <c r="T831" i="1"/>
  <c r="S831" i="1"/>
  <c r="R831" i="1"/>
  <c r="Q831" i="1"/>
  <c r="K831" i="1"/>
  <c r="P501" i="1"/>
  <c r="U501" i="1" s="1"/>
  <c r="T501" i="1"/>
  <c r="S501" i="1"/>
  <c r="R501" i="1"/>
  <c r="Q501" i="1"/>
  <c r="K501" i="1"/>
  <c r="P435" i="1"/>
  <c r="U435" i="1" s="1"/>
  <c r="T435" i="1"/>
  <c r="S435" i="1"/>
  <c r="R435" i="1"/>
  <c r="Q435" i="1"/>
  <c r="K435" i="1"/>
  <c r="P499" i="1"/>
  <c r="U499" i="1" s="1"/>
  <c r="T499" i="1"/>
  <c r="S499" i="1"/>
  <c r="R499" i="1"/>
  <c r="Q499" i="1"/>
  <c r="K499" i="1"/>
  <c r="P870" i="1"/>
  <c r="U870" i="1" s="1"/>
  <c r="T870" i="1"/>
  <c r="S870" i="1"/>
  <c r="R870" i="1"/>
  <c r="Q870" i="1"/>
  <c r="K870" i="1"/>
  <c r="P179" i="1"/>
  <c r="U179" i="1" s="1"/>
  <c r="T179" i="1"/>
  <c r="S179" i="1"/>
  <c r="R179" i="1"/>
  <c r="Q179" i="1"/>
  <c r="K179" i="1"/>
  <c r="P173" i="1"/>
  <c r="U173" i="1" s="1"/>
  <c r="T173" i="1"/>
  <c r="S173" i="1"/>
  <c r="R173" i="1"/>
  <c r="Q173" i="1"/>
  <c r="K173" i="1"/>
  <c r="P890" i="1"/>
  <c r="U890" i="1" s="1"/>
  <c r="T890" i="1"/>
  <c r="S890" i="1"/>
  <c r="R890" i="1"/>
  <c r="Q890" i="1"/>
  <c r="K890" i="1"/>
  <c r="P888" i="1"/>
  <c r="U888" i="1" s="1"/>
  <c r="T888" i="1"/>
  <c r="S888" i="1"/>
  <c r="R888" i="1"/>
  <c r="Q888" i="1"/>
  <c r="K888" i="1"/>
  <c r="P869" i="1"/>
  <c r="U869" i="1" s="1"/>
  <c r="T869" i="1"/>
  <c r="S869" i="1"/>
  <c r="R869" i="1"/>
  <c r="Q869" i="1"/>
  <c r="K869" i="1"/>
  <c r="P282" i="1"/>
  <c r="U282" i="1" s="1"/>
  <c r="T282" i="1"/>
  <c r="S282" i="1"/>
  <c r="R282" i="1"/>
  <c r="Q282" i="1"/>
  <c r="K282" i="1"/>
  <c r="P873" i="1"/>
  <c r="U873" i="1" s="1"/>
  <c r="T873" i="1"/>
  <c r="S873" i="1"/>
  <c r="R873" i="1"/>
  <c r="Q873" i="1"/>
  <c r="K873" i="1"/>
  <c r="P798" i="1"/>
  <c r="U798" i="1" s="1"/>
  <c r="T798" i="1"/>
  <c r="S798" i="1"/>
  <c r="R798" i="1"/>
  <c r="Q798" i="1"/>
  <c r="K798" i="1"/>
  <c r="P840" i="1"/>
  <c r="U840" i="1" s="1"/>
  <c r="T840" i="1"/>
  <c r="S840" i="1"/>
  <c r="R840" i="1"/>
  <c r="Q840" i="1"/>
  <c r="K840" i="1"/>
  <c r="P783" i="1"/>
  <c r="U783" i="1" s="1"/>
  <c r="T783" i="1"/>
  <c r="S783" i="1"/>
  <c r="R783" i="1"/>
  <c r="Q783" i="1"/>
  <c r="K783" i="1"/>
  <c r="P399" i="1"/>
  <c r="U399" i="1" s="1"/>
  <c r="T399" i="1"/>
  <c r="S399" i="1"/>
  <c r="R399" i="1"/>
  <c r="Q399" i="1"/>
  <c r="K399" i="1"/>
  <c r="P357" i="1"/>
  <c r="U357" i="1" s="1"/>
  <c r="T357" i="1"/>
  <c r="S357" i="1"/>
  <c r="R357" i="1"/>
  <c r="Q357" i="1"/>
  <c r="K357" i="1"/>
  <c r="P369" i="1"/>
  <c r="U369" i="1" s="1"/>
  <c r="T369" i="1"/>
  <c r="S369" i="1"/>
  <c r="R369" i="1"/>
  <c r="Q369" i="1"/>
  <c r="K369" i="1"/>
  <c r="P416" i="1"/>
  <c r="U416" i="1" s="1"/>
  <c r="T416" i="1"/>
  <c r="S416" i="1"/>
  <c r="R416" i="1"/>
  <c r="Q416" i="1"/>
  <c r="K416" i="1"/>
  <c r="P410" i="1"/>
  <c r="U410" i="1" s="1"/>
  <c r="T410" i="1"/>
  <c r="S410" i="1"/>
  <c r="R410" i="1"/>
  <c r="Q410" i="1"/>
  <c r="K410" i="1"/>
  <c r="P396" i="1"/>
  <c r="U396" i="1" s="1"/>
  <c r="T396" i="1"/>
  <c r="S396" i="1"/>
  <c r="R396" i="1"/>
  <c r="Q396" i="1"/>
  <c r="K396" i="1"/>
  <c r="P384" i="1"/>
  <c r="U384" i="1" s="1"/>
  <c r="T384" i="1"/>
  <c r="S384" i="1"/>
  <c r="R384" i="1"/>
  <c r="Q384" i="1"/>
  <c r="K384" i="1"/>
  <c r="P358" i="1"/>
  <c r="U358" i="1" s="1"/>
  <c r="T358" i="1"/>
  <c r="S358" i="1"/>
  <c r="R358" i="1"/>
  <c r="Q358" i="1"/>
  <c r="K358" i="1"/>
  <c r="P309" i="1"/>
  <c r="U309" i="1" s="1"/>
  <c r="T309" i="1"/>
  <c r="S309" i="1"/>
  <c r="R309" i="1"/>
  <c r="Q309" i="1"/>
  <c r="K309" i="1"/>
  <c r="P426" i="1"/>
  <c r="U426" i="1" s="1"/>
  <c r="T426" i="1"/>
  <c r="S426" i="1"/>
  <c r="R426" i="1"/>
  <c r="Q426" i="1"/>
  <c r="K426" i="1"/>
  <c r="P593" i="1"/>
  <c r="U593" i="1" s="1"/>
  <c r="T593" i="1"/>
  <c r="S593" i="1"/>
  <c r="R593" i="1"/>
  <c r="Q593" i="1"/>
  <c r="K593" i="1"/>
  <c r="P508" i="1"/>
  <c r="U508" i="1" s="1"/>
  <c r="T508" i="1"/>
  <c r="S508" i="1"/>
  <c r="R508" i="1"/>
  <c r="Q508" i="1"/>
  <c r="K508" i="1"/>
  <c r="P519" i="1"/>
  <c r="U519" i="1" s="1"/>
  <c r="T519" i="1"/>
  <c r="S519" i="1"/>
  <c r="R519" i="1"/>
  <c r="Q519" i="1"/>
  <c r="K519" i="1"/>
  <c r="P559" i="1"/>
  <c r="U559" i="1" s="1"/>
  <c r="T559" i="1"/>
  <c r="S559" i="1"/>
  <c r="R559" i="1"/>
  <c r="Q559" i="1"/>
  <c r="K559" i="1"/>
  <c r="P548" i="1"/>
  <c r="U548" i="1" s="1"/>
  <c r="T548" i="1"/>
  <c r="S548" i="1"/>
  <c r="R548" i="1"/>
  <c r="Q548" i="1"/>
  <c r="K548" i="1"/>
  <c r="P140" i="1"/>
  <c r="U140" i="1" s="1"/>
  <c r="T140" i="1"/>
  <c r="S140" i="1"/>
  <c r="R140" i="1"/>
  <c r="Q140" i="1"/>
  <c r="K140" i="1"/>
  <c r="P401" i="1"/>
  <c r="U401" i="1" s="1"/>
  <c r="T401" i="1"/>
  <c r="S401" i="1"/>
  <c r="R401" i="1"/>
  <c r="Q401" i="1"/>
  <c r="K401" i="1"/>
  <c r="P397" i="1"/>
  <c r="U397" i="1" s="1"/>
  <c r="T397" i="1"/>
  <c r="S397" i="1"/>
  <c r="R397" i="1"/>
  <c r="Q397" i="1"/>
  <c r="K397" i="1"/>
  <c r="P474" i="1"/>
  <c r="U474" i="1" s="1"/>
  <c r="T474" i="1"/>
  <c r="S474" i="1"/>
  <c r="R474" i="1"/>
  <c r="Q474" i="1"/>
  <c r="K474" i="1"/>
  <c r="P328" i="1"/>
  <c r="U328" i="1" s="1"/>
  <c r="T328" i="1"/>
  <c r="S328" i="1"/>
  <c r="R328" i="1"/>
  <c r="Q328" i="1"/>
  <c r="K328" i="1"/>
  <c r="P327" i="1"/>
  <c r="U327" i="1" s="1"/>
  <c r="T327" i="1"/>
  <c r="S327" i="1"/>
  <c r="R327" i="1"/>
  <c r="Q327" i="1"/>
  <c r="K327" i="1"/>
  <c r="P782" i="1"/>
  <c r="U782" i="1" s="1"/>
  <c r="T782" i="1"/>
  <c r="S782" i="1"/>
  <c r="R782" i="1"/>
  <c r="Q782" i="1"/>
  <c r="K782" i="1"/>
  <c r="P338" i="1"/>
  <c r="U338" i="1" s="1"/>
  <c r="T338" i="1"/>
  <c r="S338" i="1"/>
  <c r="R338" i="1"/>
  <c r="K338" i="1"/>
  <c r="Q338" i="1"/>
  <c r="P838" i="1"/>
  <c r="U838" i="1" s="1"/>
  <c r="Q838" i="1"/>
  <c r="R838" i="1"/>
  <c r="S838" i="1"/>
  <c r="T838" i="1"/>
  <c r="K838" i="1"/>
  <c r="P854" i="1"/>
  <c r="U854" i="1" s="1"/>
  <c r="T854" i="1"/>
  <c r="S854" i="1"/>
  <c r="R854" i="1"/>
  <c r="Q854" i="1"/>
  <c r="K854" i="1"/>
  <c r="P135" i="1"/>
  <c r="U135" i="1" s="1"/>
  <c r="T135" i="1"/>
  <c r="S135" i="1"/>
  <c r="R135" i="1"/>
  <c r="Q135" i="1"/>
  <c r="K135" i="1"/>
  <c r="P158" i="1"/>
  <c r="U158" i="1" s="1"/>
  <c r="T158" i="1"/>
  <c r="S158" i="1"/>
  <c r="R158" i="1"/>
  <c r="Q158" i="1"/>
  <c r="K158" i="1"/>
  <c r="P326" i="1"/>
  <c r="U326" i="1" s="1"/>
  <c r="T326" i="1"/>
  <c r="S326" i="1"/>
  <c r="R326" i="1"/>
  <c r="Q326" i="1"/>
  <c r="K326" i="1"/>
  <c r="P160" i="1"/>
  <c r="U160" i="1" s="1"/>
  <c r="T160" i="1"/>
  <c r="S160" i="1"/>
  <c r="R160" i="1"/>
  <c r="Q160" i="1"/>
  <c r="K160" i="1"/>
  <c r="P159" i="1"/>
  <c r="U159" i="1" s="1"/>
  <c r="T159" i="1"/>
  <c r="S159" i="1"/>
  <c r="R159" i="1"/>
  <c r="Q159" i="1"/>
  <c r="K159" i="1"/>
  <c r="P148" i="1"/>
  <c r="U148" i="1" s="1"/>
  <c r="T148" i="1"/>
  <c r="S148" i="1"/>
  <c r="R148" i="1"/>
  <c r="Q148" i="1"/>
  <c r="K148" i="1"/>
  <c r="P182" i="1"/>
  <c r="U182" i="1" s="1"/>
  <c r="T182" i="1"/>
  <c r="S182" i="1"/>
  <c r="R182" i="1"/>
  <c r="Q182" i="1"/>
  <c r="K182" i="1"/>
  <c r="P147" i="1"/>
  <c r="U147" i="1" s="1"/>
  <c r="T147" i="1"/>
  <c r="S147" i="1"/>
  <c r="R147" i="1"/>
  <c r="Q147" i="1"/>
  <c r="K147" i="1"/>
  <c r="P145" i="1"/>
  <c r="U145" i="1" s="1"/>
  <c r="T145" i="1"/>
  <c r="S145" i="1"/>
  <c r="R145" i="1"/>
  <c r="Q145" i="1"/>
  <c r="K145" i="1"/>
  <c r="P144" i="1"/>
  <c r="U144" i="1" s="1"/>
  <c r="T144" i="1"/>
  <c r="S144" i="1"/>
  <c r="R144" i="1"/>
  <c r="Q144" i="1"/>
  <c r="K144" i="1"/>
  <c r="P143" i="1"/>
  <c r="U143" i="1" s="1"/>
  <c r="T143" i="1"/>
  <c r="S143" i="1"/>
  <c r="R143" i="1"/>
  <c r="Q143" i="1"/>
  <c r="K143" i="1"/>
  <c r="P142" i="1"/>
  <c r="U142" i="1" s="1"/>
  <c r="T142" i="1"/>
  <c r="S142" i="1"/>
  <c r="R142" i="1"/>
  <c r="Q142" i="1"/>
  <c r="K142" i="1"/>
  <c r="P141" i="1"/>
  <c r="U141" i="1" s="1"/>
  <c r="T141" i="1"/>
  <c r="S141" i="1"/>
  <c r="R141" i="1"/>
  <c r="Q141" i="1"/>
  <c r="K141" i="1"/>
  <c r="P181" i="1"/>
  <c r="U181" i="1" s="1"/>
  <c r="T181" i="1"/>
  <c r="S181" i="1"/>
  <c r="R181" i="1"/>
  <c r="Q181" i="1"/>
  <c r="K181" i="1"/>
  <c r="P913" i="1"/>
  <c r="U913" i="1" s="1"/>
  <c r="T913" i="1"/>
  <c r="S913" i="1"/>
  <c r="R913" i="1"/>
  <c r="Q913" i="1"/>
  <c r="K913" i="1"/>
  <c r="P156" i="1"/>
  <c r="U156" i="1" s="1"/>
  <c r="T156" i="1"/>
  <c r="S156" i="1"/>
  <c r="R156" i="1"/>
  <c r="Q156" i="1"/>
  <c r="K156" i="1"/>
  <c r="P152" i="1"/>
  <c r="U152" i="1" s="1"/>
  <c r="T152" i="1"/>
  <c r="S152" i="1"/>
  <c r="R152" i="1"/>
  <c r="Q152" i="1"/>
  <c r="K152" i="1"/>
  <c r="P171" i="1"/>
  <c r="U171" i="1" s="1"/>
  <c r="T171" i="1"/>
  <c r="S171" i="1"/>
  <c r="R171" i="1"/>
  <c r="Q171" i="1"/>
  <c r="K171" i="1"/>
  <c r="P151" i="1"/>
  <c r="U151" i="1" s="1"/>
  <c r="T151" i="1"/>
  <c r="S151" i="1"/>
  <c r="R151" i="1"/>
  <c r="Q151" i="1"/>
  <c r="K151" i="1"/>
  <c r="P150" i="1"/>
  <c r="U150" i="1" s="1"/>
  <c r="T150" i="1"/>
  <c r="S150" i="1"/>
  <c r="R150" i="1"/>
  <c r="Q150" i="1"/>
  <c r="K150" i="1"/>
  <c r="P547" i="1"/>
  <c r="U547" i="1" s="1"/>
  <c r="T547" i="1"/>
  <c r="S547" i="1"/>
  <c r="R547" i="1"/>
  <c r="Q547" i="1"/>
  <c r="K547" i="1"/>
  <c r="P534" i="1"/>
  <c r="U534" i="1" s="1"/>
  <c r="T534" i="1"/>
  <c r="S534" i="1"/>
  <c r="R534" i="1"/>
  <c r="Q534" i="1"/>
  <c r="K534" i="1"/>
  <c r="P525" i="1"/>
  <c r="U525" i="1" s="1"/>
  <c r="T525" i="1"/>
  <c r="S525" i="1"/>
  <c r="R525" i="1"/>
  <c r="Q525" i="1"/>
  <c r="K525" i="1"/>
  <c r="P518" i="1"/>
  <c r="U518" i="1" s="1"/>
  <c r="T518" i="1"/>
  <c r="S518" i="1"/>
  <c r="R518" i="1"/>
  <c r="Q518" i="1"/>
  <c r="K518" i="1"/>
  <c r="P440" i="1"/>
  <c r="U440" i="1" s="1"/>
  <c r="T440" i="1"/>
  <c r="S440" i="1"/>
  <c r="R440" i="1"/>
  <c r="Q440" i="1"/>
  <c r="K440" i="1"/>
  <c r="P552" i="1"/>
  <c r="U552" i="1" s="1"/>
  <c r="T552" i="1"/>
  <c r="S552" i="1"/>
  <c r="R552" i="1"/>
  <c r="Q552" i="1"/>
  <c r="K552" i="1"/>
  <c r="P527" i="1"/>
  <c r="U527" i="1" s="1"/>
  <c r="T527" i="1"/>
  <c r="S527" i="1"/>
  <c r="R527" i="1"/>
  <c r="Q527" i="1"/>
  <c r="K527" i="1"/>
  <c r="P544" i="1"/>
  <c r="U544" i="1" s="1"/>
  <c r="T544" i="1"/>
  <c r="S544" i="1"/>
  <c r="R544" i="1"/>
  <c r="Q544" i="1"/>
  <c r="K544" i="1"/>
  <c r="P208" i="1"/>
  <c r="U208" i="1" s="1"/>
  <c r="T208" i="1"/>
  <c r="S208" i="1"/>
  <c r="R208" i="1"/>
  <c r="Q208" i="1"/>
  <c r="K208" i="1"/>
  <c r="P434" i="1"/>
  <c r="U434" i="1" s="1"/>
  <c r="T434" i="1"/>
  <c r="S434" i="1"/>
  <c r="R434" i="1"/>
  <c r="Q434" i="1"/>
  <c r="K434" i="1"/>
  <c r="I566" i="1"/>
  <c r="H566" i="1"/>
  <c r="P516" i="1"/>
  <c r="U516" i="1" s="1"/>
  <c r="T516" i="1"/>
  <c r="S516" i="1"/>
  <c r="R516" i="1"/>
  <c r="Q516" i="1"/>
  <c r="K516" i="1"/>
  <c r="P157" i="1"/>
  <c r="U157" i="1" s="1"/>
  <c r="T157" i="1"/>
  <c r="S157" i="1"/>
  <c r="R157" i="1"/>
  <c r="Q157" i="1"/>
  <c r="K157" i="1"/>
  <c r="P607" i="1"/>
  <c r="U607" i="1" s="1"/>
  <c r="T607" i="1"/>
  <c r="S607" i="1"/>
  <c r="R607" i="1"/>
  <c r="Q607" i="1"/>
  <c r="K607" i="1"/>
  <c r="P154" i="1"/>
  <c r="U154" i="1" s="1"/>
  <c r="T154" i="1"/>
  <c r="S154" i="1"/>
  <c r="R154" i="1"/>
  <c r="Q154" i="1"/>
  <c r="K154" i="1"/>
  <c r="P349" i="1"/>
  <c r="U349" i="1" s="1"/>
  <c r="T349" i="1"/>
  <c r="S349" i="1"/>
  <c r="R349" i="1"/>
  <c r="Q349" i="1"/>
  <c r="K349" i="1"/>
  <c r="P448" i="1"/>
  <c r="U448" i="1" s="1"/>
  <c r="T448" i="1"/>
  <c r="S448" i="1"/>
  <c r="R448" i="1"/>
  <c r="Q448" i="1"/>
  <c r="K448" i="1"/>
  <c r="P449" i="1"/>
  <c r="U449" i="1" s="1"/>
  <c r="T449" i="1"/>
  <c r="S449" i="1"/>
  <c r="R449" i="1"/>
  <c r="Q449" i="1"/>
  <c r="K449" i="1"/>
  <c r="P320" i="1"/>
  <c r="U320" i="1" s="1"/>
  <c r="T320" i="1"/>
  <c r="S320" i="1"/>
  <c r="R320" i="1"/>
  <c r="Q320" i="1"/>
  <c r="K320" i="1"/>
  <c r="P364" i="1"/>
  <c r="U364" i="1" s="1"/>
  <c r="T364" i="1"/>
  <c r="S364" i="1"/>
  <c r="R364" i="1"/>
  <c r="Q364" i="1"/>
  <c r="K364" i="1"/>
  <c r="P234" i="1"/>
  <c r="U234" i="1" s="1"/>
  <c r="T234" i="1"/>
  <c r="S234" i="1"/>
  <c r="R234" i="1"/>
  <c r="Q234" i="1"/>
  <c r="K234" i="1"/>
  <c r="P931" i="1"/>
  <c r="U931" i="1" s="1"/>
  <c r="T931" i="1"/>
  <c r="S931" i="1"/>
  <c r="R931" i="1"/>
  <c r="Q931" i="1"/>
  <c r="K931" i="1"/>
  <c r="P576" i="1"/>
  <c r="U576" i="1" s="1"/>
  <c r="Q576" i="1"/>
  <c r="R576" i="1"/>
  <c r="S576" i="1"/>
  <c r="T576" i="1"/>
  <c r="K576" i="1"/>
  <c r="H562" i="1"/>
  <c r="P561" i="1"/>
  <c r="U561" i="1" s="1"/>
  <c r="T561" i="1"/>
  <c r="S561" i="1"/>
  <c r="R561" i="1"/>
  <c r="Q561" i="1"/>
  <c r="K561" i="1"/>
  <c r="P877" i="1"/>
  <c r="U877" i="1" s="1"/>
  <c r="T877" i="1"/>
  <c r="S877" i="1"/>
  <c r="R877" i="1"/>
  <c r="Q877" i="1"/>
  <c r="K877" i="1"/>
  <c r="P868" i="1"/>
  <c r="U868" i="1" s="1"/>
  <c r="T868" i="1"/>
  <c r="S868" i="1"/>
  <c r="R868" i="1"/>
  <c r="Q868" i="1"/>
  <c r="K868" i="1"/>
  <c r="P867" i="1"/>
  <c r="U867" i="1" s="1"/>
  <c r="T867" i="1"/>
  <c r="S867" i="1"/>
  <c r="R867" i="1"/>
  <c r="Q867" i="1"/>
  <c r="K867" i="1"/>
  <c r="P419" i="1"/>
  <c r="U419" i="1" s="1"/>
  <c r="T419" i="1"/>
  <c r="S419" i="1"/>
  <c r="R419" i="1"/>
  <c r="Q419" i="1"/>
  <c r="K419" i="1"/>
  <c r="P418" i="1"/>
  <c r="U418" i="1" s="1"/>
  <c r="T418" i="1"/>
  <c r="S418" i="1"/>
  <c r="R418" i="1"/>
  <c r="Q418" i="1"/>
  <c r="K418" i="1"/>
  <c r="P488" i="1"/>
  <c r="U488" i="1" s="1"/>
  <c r="T488" i="1"/>
  <c r="S488" i="1"/>
  <c r="R488" i="1"/>
  <c r="Q488" i="1"/>
  <c r="K488" i="1"/>
  <c r="P489" i="1"/>
  <c r="U489" i="1" s="1"/>
  <c r="T489" i="1"/>
  <c r="S489" i="1"/>
  <c r="R489" i="1"/>
  <c r="Q489" i="1"/>
  <c r="K489" i="1"/>
  <c r="P450" i="1"/>
  <c r="U450" i="1" s="1"/>
  <c r="T450" i="1"/>
  <c r="S450" i="1"/>
  <c r="R450" i="1"/>
  <c r="Q450" i="1"/>
  <c r="K450" i="1"/>
  <c r="P464" i="1"/>
  <c r="U464" i="1" s="1"/>
  <c r="T464" i="1"/>
  <c r="S464" i="1"/>
  <c r="R464" i="1"/>
  <c r="Q464" i="1"/>
  <c r="K464" i="1"/>
  <c r="P457" i="1"/>
  <c r="U457" i="1" s="1"/>
  <c r="T457" i="1"/>
  <c r="S457" i="1"/>
  <c r="R457" i="1"/>
  <c r="Q457" i="1"/>
  <c r="K457" i="1"/>
  <c r="P454" i="1"/>
  <c r="U454" i="1" s="1"/>
  <c r="T454" i="1"/>
  <c r="S454" i="1"/>
  <c r="R454" i="1"/>
  <c r="Q454" i="1"/>
  <c r="K454" i="1"/>
  <c r="P429" i="1"/>
  <c r="U429" i="1" s="1"/>
  <c r="T429" i="1"/>
  <c r="S429" i="1"/>
  <c r="R429" i="1"/>
  <c r="Q429" i="1"/>
  <c r="K429" i="1"/>
  <c r="P438" i="1"/>
  <c r="U438" i="1" s="1"/>
  <c r="T438" i="1"/>
  <c r="S438" i="1"/>
  <c r="R438" i="1"/>
  <c r="Q438" i="1"/>
  <c r="K438" i="1"/>
  <c r="P409" i="1"/>
  <c r="U409" i="1" s="1"/>
  <c r="T409" i="1"/>
  <c r="S409" i="1"/>
  <c r="R409" i="1"/>
  <c r="Q409" i="1"/>
  <c r="K409" i="1"/>
  <c r="P408" i="1"/>
  <c r="U408" i="1" s="1"/>
  <c r="T408" i="1"/>
  <c r="S408" i="1"/>
  <c r="R408" i="1"/>
  <c r="Q408" i="1"/>
  <c r="K408" i="1"/>
  <c r="P342" i="1"/>
  <c r="U342" i="1" s="1"/>
  <c r="T342" i="1"/>
  <c r="S342" i="1"/>
  <c r="R342" i="1"/>
  <c r="Q342" i="1"/>
  <c r="K342" i="1"/>
  <c r="P260" i="1"/>
  <c r="U260" i="1" s="1"/>
  <c r="T260" i="1"/>
  <c r="S260" i="1"/>
  <c r="R260" i="1"/>
  <c r="Q260" i="1"/>
  <c r="K260" i="1"/>
  <c r="P266" i="1"/>
  <c r="U266" i="1" s="1"/>
  <c r="T266" i="1"/>
  <c r="S266" i="1"/>
  <c r="R266" i="1"/>
  <c r="Q266" i="1"/>
  <c r="K266" i="1"/>
  <c r="P433" i="1"/>
  <c r="U433" i="1" s="1"/>
  <c r="T433" i="1"/>
  <c r="S433" i="1"/>
  <c r="R433" i="1"/>
  <c r="Q433" i="1"/>
  <c r="K433" i="1"/>
  <c r="P387" i="1"/>
  <c r="U387" i="1" s="1"/>
  <c r="T387" i="1"/>
  <c r="S387" i="1"/>
  <c r="R387" i="1"/>
  <c r="Q387" i="1"/>
  <c r="K387" i="1"/>
  <c r="P341" i="1"/>
  <c r="U341" i="1" s="1"/>
  <c r="T341" i="1"/>
  <c r="S341" i="1"/>
  <c r="R341" i="1"/>
  <c r="Q341" i="1"/>
  <c r="K341" i="1"/>
  <c r="P337" i="1"/>
  <c r="U337" i="1" s="1"/>
  <c r="T337" i="1"/>
  <c r="S337" i="1"/>
  <c r="R337" i="1"/>
  <c r="Q337" i="1"/>
  <c r="K337" i="1"/>
  <c r="P441" i="1"/>
  <c r="U441" i="1" s="1"/>
  <c r="T441" i="1"/>
  <c r="S441" i="1"/>
  <c r="R441" i="1"/>
  <c r="Q441" i="1"/>
  <c r="K441" i="1"/>
  <c r="P345" i="1"/>
  <c r="U345" i="1" s="1"/>
  <c r="T345" i="1"/>
  <c r="S345" i="1"/>
  <c r="R345" i="1"/>
  <c r="Q345" i="1"/>
  <c r="K345" i="1"/>
  <c r="P170" i="1"/>
  <c r="U170" i="1" s="1"/>
  <c r="T170" i="1"/>
  <c r="S170" i="1"/>
  <c r="R170" i="1"/>
  <c r="Q170" i="1"/>
  <c r="K170" i="1"/>
  <c r="P191" i="1"/>
  <c r="U191" i="1" s="1"/>
  <c r="T191" i="1"/>
  <c r="S191" i="1"/>
  <c r="R191" i="1"/>
  <c r="Q191" i="1"/>
  <c r="K191" i="1"/>
  <c r="P169" i="1"/>
  <c r="U169" i="1" s="1"/>
  <c r="T169" i="1"/>
  <c r="S169" i="1"/>
  <c r="R169" i="1"/>
  <c r="Q169" i="1"/>
  <c r="K169" i="1"/>
  <c r="P922" i="1"/>
  <c r="U922" i="1" s="1"/>
  <c r="T922" i="1"/>
  <c r="S922" i="1"/>
  <c r="R922" i="1"/>
  <c r="Q922" i="1"/>
  <c r="K922" i="1"/>
  <c r="P373" i="1"/>
  <c r="U373" i="1" s="1"/>
  <c r="T373" i="1"/>
  <c r="S373" i="1"/>
  <c r="R373" i="1"/>
  <c r="Q373" i="1"/>
  <c r="K373" i="1"/>
  <c r="P379" i="1"/>
  <c r="U379" i="1" s="1"/>
  <c r="T379" i="1"/>
  <c r="S379" i="1"/>
  <c r="R379" i="1"/>
  <c r="Q379" i="1"/>
  <c r="K379" i="1"/>
  <c r="P310" i="1"/>
  <c r="U310" i="1" s="1"/>
  <c r="T310" i="1"/>
  <c r="S310" i="1"/>
  <c r="R310" i="1"/>
  <c r="Q310" i="1"/>
  <c r="K310" i="1"/>
  <c r="P933" i="1"/>
  <c r="U933" i="1" s="1"/>
  <c r="T933" i="1"/>
  <c r="S933" i="1"/>
  <c r="R933" i="1"/>
  <c r="Q933" i="1"/>
  <c r="K933" i="1"/>
  <c r="P422" i="1"/>
  <c r="U422" i="1" s="1"/>
  <c r="T422" i="1"/>
  <c r="S422" i="1"/>
  <c r="R422" i="1"/>
  <c r="Q422" i="1"/>
  <c r="K422" i="1"/>
  <c r="P585" i="1"/>
  <c r="U585" i="1" s="1"/>
  <c r="T585" i="1"/>
  <c r="S585" i="1"/>
  <c r="R585" i="1"/>
  <c r="Q585" i="1"/>
  <c r="K585" i="1"/>
  <c r="P388" i="1"/>
  <c r="U388" i="1" s="1"/>
  <c r="T388" i="1"/>
  <c r="S388" i="1"/>
  <c r="R388" i="1"/>
  <c r="Q388" i="1"/>
  <c r="K388" i="1"/>
  <c r="P335" i="1"/>
  <c r="U335" i="1" s="1"/>
  <c r="T335" i="1"/>
  <c r="S335" i="1"/>
  <c r="R335" i="1"/>
  <c r="Q335" i="1"/>
  <c r="K335" i="1"/>
  <c r="P339" i="1"/>
  <c r="U339" i="1" s="1"/>
  <c r="T339" i="1"/>
  <c r="S339" i="1"/>
  <c r="R339" i="1"/>
  <c r="Q339" i="1"/>
  <c r="K339" i="1"/>
  <c r="P247" i="1"/>
  <c r="U247" i="1" s="1"/>
  <c r="T247" i="1"/>
  <c r="S247" i="1"/>
  <c r="R247" i="1"/>
  <c r="Q247" i="1"/>
  <c r="K247" i="1"/>
  <c r="P494" i="1"/>
  <c r="U494" i="1" s="1"/>
  <c r="T494" i="1"/>
  <c r="S494" i="1"/>
  <c r="R494" i="1"/>
  <c r="Q494" i="1"/>
  <c r="K494" i="1"/>
  <c r="P912" i="1"/>
  <c r="U912" i="1" s="1"/>
  <c r="T912" i="1"/>
  <c r="S912" i="1"/>
  <c r="R912" i="1"/>
  <c r="Q912" i="1"/>
  <c r="K912" i="1"/>
  <c r="P823" i="1"/>
  <c r="U823" i="1" s="1"/>
  <c r="T823" i="1"/>
  <c r="S823" i="1"/>
  <c r="R823" i="1"/>
  <c r="Q823" i="1"/>
  <c r="K823" i="1"/>
  <c r="P818" i="1"/>
  <c r="U818" i="1" s="1"/>
  <c r="T818" i="1"/>
  <c r="S818" i="1"/>
  <c r="R818" i="1"/>
  <c r="Q818" i="1"/>
  <c r="K818" i="1"/>
  <c r="P942" i="1"/>
  <c r="U942" i="1" s="1"/>
  <c r="T942" i="1"/>
  <c r="S942" i="1"/>
  <c r="R942" i="1"/>
  <c r="Q942" i="1"/>
  <c r="K942" i="1"/>
  <c r="P253" i="1"/>
  <c r="U253" i="1" s="1"/>
  <c r="T253" i="1"/>
  <c r="S253" i="1"/>
  <c r="R253" i="1"/>
  <c r="Q253" i="1"/>
  <c r="K253" i="1"/>
  <c r="P279" i="1"/>
  <c r="U279" i="1" s="1"/>
  <c r="T279" i="1"/>
  <c r="S279" i="1"/>
  <c r="R279" i="1"/>
  <c r="Q279" i="1"/>
  <c r="K279" i="1"/>
  <c r="P153" i="1"/>
  <c r="U153" i="1" s="1"/>
  <c r="T153" i="1"/>
  <c r="S153" i="1"/>
  <c r="R153" i="1"/>
  <c r="Q153" i="1"/>
  <c r="K153" i="1"/>
  <c r="P134" i="1"/>
  <c r="U134" i="1" s="1"/>
  <c r="T134" i="1"/>
  <c r="S134" i="1"/>
  <c r="R134" i="1"/>
  <c r="Q134" i="1"/>
  <c r="K134" i="1"/>
  <c r="P168" i="1"/>
  <c r="U168" i="1" s="1"/>
  <c r="T168" i="1"/>
  <c r="S168" i="1"/>
  <c r="R168" i="1"/>
  <c r="Q168" i="1"/>
  <c r="K168" i="1"/>
  <c r="P189" i="1"/>
  <c r="U189" i="1" s="1"/>
  <c r="T189" i="1"/>
  <c r="S189" i="1"/>
  <c r="R189" i="1"/>
  <c r="Q189" i="1"/>
  <c r="K189" i="1"/>
  <c r="P236" i="1"/>
  <c r="U236" i="1" s="1"/>
  <c r="T236" i="1"/>
  <c r="S236" i="1"/>
  <c r="R236" i="1"/>
  <c r="Q236" i="1"/>
  <c r="K236" i="1"/>
  <c r="P165" i="1"/>
  <c r="U165" i="1" s="1"/>
  <c r="T165" i="1"/>
  <c r="S165" i="1"/>
  <c r="R165" i="1"/>
  <c r="Q165" i="1"/>
  <c r="K165" i="1"/>
  <c r="P146" i="1"/>
  <c r="U146" i="1" s="1"/>
  <c r="T146" i="1"/>
  <c r="S146" i="1"/>
  <c r="R146" i="1"/>
  <c r="Q146" i="1"/>
  <c r="K146" i="1"/>
  <c r="P167" i="1"/>
  <c r="U167" i="1" s="1"/>
  <c r="T167" i="1"/>
  <c r="S167" i="1"/>
  <c r="R167" i="1"/>
  <c r="Q167" i="1"/>
  <c r="K167" i="1"/>
  <c r="P166" i="1"/>
  <c r="U166" i="1" s="1"/>
  <c r="T166" i="1"/>
  <c r="S166" i="1"/>
  <c r="R166" i="1"/>
  <c r="Q166" i="1"/>
  <c r="K166" i="1"/>
  <c r="P899" i="1"/>
  <c r="U899" i="1" s="1"/>
  <c r="T899" i="1"/>
  <c r="S899" i="1"/>
  <c r="R899" i="1"/>
  <c r="Q899" i="1"/>
  <c r="K899" i="1"/>
  <c r="P319" i="1"/>
  <c r="U319" i="1" s="1"/>
  <c r="T319" i="1"/>
  <c r="S319" i="1"/>
  <c r="R319" i="1"/>
  <c r="Q319" i="1"/>
  <c r="K319" i="1"/>
  <c r="Q509" i="1"/>
  <c r="R509" i="1"/>
  <c r="S509" i="1"/>
  <c r="T509" i="1"/>
  <c r="Q542" i="1"/>
  <c r="R542" i="1"/>
  <c r="S542" i="1"/>
  <c r="T542" i="1"/>
  <c r="Q510" i="1"/>
  <c r="R510" i="1"/>
  <c r="S510" i="1"/>
  <c r="T510" i="1"/>
  <c r="Q316" i="1"/>
  <c r="R316" i="1"/>
  <c r="S316" i="1"/>
  <c r="T316" i="1"/>
  <c r="Q699" i="1"/>
  <c r="R699" i="1"/>
  <c r="S699" i="1"/>
  <c r="T699" i="1"/>
  <c r="Q653" i="1"/>
  <c r="R653" i="1"/>
  <c r="S653" i="1"/>
  <c r="T653" i="1"/>
  <c r="Q707" i="1"/>
  <c r="R707" i="1"/>
  <c r="S707" i="1"/>
  <c r="T707" i="1"/>
  <c r="Q553" i="1"/>
  <c r="R553" i="1"/>
  <c r="S553" i="1"/>
  <c r="T553" i="1"/>
  <c r="Q753" i="1"/>
  <c r="R753" i="1"/>
  <c r="S753" i="1"/>
  <c r="T753" i="1"/>
  <c r="Q832" i="1"/>
  <c r="R832" i="1"/>
  <c r="S832" i="1"/>
  <c r="T832" i="1"/>
  <c r="Q743" i="1"/>
  <c r="R743" i="1"/>
  <c r="S743" i="1"/>
  <c r="T743" i="1"/>
  <c r="Q712" i="1"/>
  <c r="R712" i="1"/>
  <c r="S712" i="1"/>
  <c r="T712" i="1"/>
  <c r="Q423" i="1"/>
  <c r="R423" i="1"/>
  <c r="S423" i="1"/>
  <c r="T423" i="1"/>
  <c r="Q355" i="1"/>
  <c r="R355" i="1"/>
  <c r="S355" i="1"/>
  <c r="T355" i="1"/>
  <c r="Q415" i="1"/>
  <c r="R415" i="1"/>
  <c r="S415" i="1"/>
  <c r="T415" i="1"/>
  <c r="Q572" i="1"/>
  <c r="R572" i="1"/>
  <c r="S572" i="1"/>
  <c r="T572" i="1"/>
  <c r="Q574" i="1"/>
  <c r="R574" i="1"/>
  <c r="S574" i="1"/>
  <c r="T574" i="1"/>
  <c r="Q575" i="1"/>
  <c r="R575" i="1"/>
  <c r="S575" i="1"/>
  <c r="T575" i="1"/>
  <c r="Q390" i="1"/>
  <c r="R390" i="1"/>
  <c r="S390" i="1"/>
  <c r="T390" i="1"/>
  <c r="Q371" i="1"/>
  <c r="R371" i="1"/>
  <c r="S371" i="1"/>
  <c r="T371" i="1"/>
  <c r="Q184" i="1"/>
  <c r="R184" i="1"/>
  <c r="S184" i="1"/>
  <c r="T184" i="1"/>
  <c r="Q193" i="1"/>
  <c r="R193" i="1"/>
  <c r="S193" i="1"/>
  <c r="T193" i="1"/>
  <c r="Q340" i="1"/>
  <c r="R340" i="1"/>
  <c r="S340" i="1"/>
  <c r="T340" i="1"/>
  <c r="Q467" i="1"/>
  <c r="R467" i="1"/>
  <c r="S467" i="1"/>
  <c r="T467" i="1"/>
  <c r="Q466" i="1"/>
  <c r="R466" i="1"/>
  <c r="S466" i="1"/>
  <c r="T466" i="1"/>
  <c r="Q465" i="1"/>
  <c r="R465" i="1"/>
  <c r="S465" i="1"/>
  <c r="T465" i="1"/>
  <c r="Q677" i="1"/>
  <c r="R677" i="1"/>
  <c r="S677" i="1"/>
  <c r="T677" i="1"/>
  <c r="Q698" i="1"/>
  <c r="R698" i="1"/>
  <c r="S698" i="1"/>
  <c r="T698" i="1"/>
  <c r="Q378" i="1"/>
  <c r="R378" i="1"/>
  <c r="S378" i="1"/>
  <c r="T378" i="1"/>
  <c r="Q514" i="1"/>
  <c r="R514" i="1"/>
  <c r="S514" i="1"/>
  <c r="T514" i="1"/>
  <c r="Q368" i="1"/>
  <c r="R368" i="1"/>
  <c r="S368" i="1"/>
  <c r="T368" i="1"/>
  <c r="Q848" i="1"/>
  <c r="R848" i="1"/>
  <c r="S848" i="1"/>
  <c r="T848" i="1"/>
  <c r="Q786" i="1"/>
  <c r="R786" i="1"/>
  <c r="S786" i="1"/>
  <c r="T786" i="1"/>
  <c r="Q807" i="1"/>
  <c r="R807" i="1"/>
  <c r="S807" i="1"/>
  <c r="T807" i="1"/>
  <c r="Q780" i="1"/>
  <c r="R780" i="1"/>
  <c r="S780" i="1"/>
  <c r="T780" i="1"/>
  <c r="Q372" i="1"/>
  <c r="R372" i="1"/>
  <c r="S372" i="1"/>
  <c r="T372" i="1"/>
  <c r="Q852" i="1"/>
  <c r="R852" i="1"/>
  <c r="S852" i="1"/>
  <c r="T852" i="1"/>
  <c r="Q853" i="1"/>
  <c r="R853" i="1"/>
  <c r="S853" i="1"/>
  <c r="T853" i="1"/>
  <c r="Q855" i="1"/>
  <c r="R855" i="1"/>
  <c r="S855" i="1"/>
  <c r="T855" i="1"/>
  <c r="Q860" i="1"/>
  <c r="R860" i="1"/>
  <c r="S860" i="1"/>
  <c r="T860" i="1"/>
  <c r="Q863" i="1"/>
  <c r="R863" i="1"/>
  <c r="S863" i="1"/>
  <c r="T863" i="1"/>
  <c r="Q332" i="1"/>
  <c r="R332" i="1"/>
  <c r="S332" i="1"/>
  <c r="T332" i="1"/>
  <c r="Q865" i="1"/>
  <c r="R865" i="1"/>
  <c r="S865" i="1"/>
  <c r="T865" i="1"/>
  <c r="Q359" i="1"/>
  <c r="R359" i="1"/>
  <c r="S359" i="1"/>
  <c r="T359" i="1"/>
  <c r="Q360" i="1"/>
  <c r="R360" i="1"/>
  <c r="S360" i="1"/>
  <c r="T360" i="1"/>
  <c r="Q871" i="1"/>
  <c r="R871" i="1"/>
  <c r="S871" i="1"/>
  <c r="T871" i="1"/>
  <c r="Q785" i="1"/>
  <c r="R785" i="1"/>
  <c r="S785" i="1"/>
  <c r="T785" i="1"/>
  <c r="Q892" i="1"/>
  <c r="R892" i="1"/>
  <c r="S892" i="1"/>
  <c r="T892" i="1"/>
  <c r="Q893" i="1"/>
  <c r="R893" i="1"/>
  <c r="S893" i="1"/>
  <c r="T893" i="1"/>
  <c r="Q301" i="1"/>
  <c r="R301" i="1"/>
  <c r="S301" i="1"/>
  <c r="T301" i="1"/>
  <c r="Q302" i="1"/>
  <c r="R302" i="1"/>
  <c r="S302" i="1"/>
  <c r="T302" i="1"/>
  <c r="Q300" i="1"/>
  <c r="R300" i="1"/>
  <c r="S300" i="1"/>
  <c r="T300" i="1"/>
  <c r="Q299" i="1"/>
  <c r="R299" i="1"/>
  <c r="S299" i="1"/>
  <c r="T299" i="1"/>
  <c r="Q306" i="1"/>
  <c r="R306" i="1"/>
  <c r="S306" i="1"/>
  <c r="Q405" i="1"/>
  <c r="R405" i="1"/>
  <c r="S405" i="1"/>
  <c r="T405" i="1"/>
  <c r="P405" i="1"/>
  <c r="U405" i="1" s="1"/>
  <c r="K405" i="1"/>
  <c r="P306" i="1"/>
  <c r="U306" i="1" s="1"/>
  <c r="K306" i="1"/>
  <c r="P299" i="1"/>
  <c r="U299" i="1" s="1"/>
  <c r="K299" i="1"/>
  <c r="P300" i="1"/>
  <c r="U300" i="1" s="1"/>
  <c r="K300" i="1"/>
  <c r="P302" i="1"/>
  <c r="U302" i="1" s="1"/>
  <c r="K302" i="1"/>
  <c r="P301" i="1"/>
  <c r="U301" i="1" s="1"/>
  <c r="K301" i="1"/>
  <c r="P893" i="1"/>
  <c r="U893" i="1" s="1"/>
  <c r="K893" i="1"/>
  <c r="P892" i="1"/>
  <c r="U892" i="1" s="1"/>
  <c r="K892" i="1"/>
  <c r="P785" i="1"/>
  <c r="U785" i="1" s="1"/>
  <c r="K785" i="1"/>
  <c r="P871" i="1"/>
  <c r="U871" i="1" s="1"/>
  <c r="K871" i="1"/>
  <c r="P360" i="1"/>
  <c r="U360" i="1" s="1"/>
  <c r="K360" i="1"/>
  <c r="P359" i="1"/>
  <c r="U359" i="1" s="1"/>
  <c r="K359" i="1"/>
  <c r="P865" i="1"/>
  <c r="U865" i="1" s="1"/>
  <c r="K865" i="1"/>
  <c r="P332" i="1"/>
  <c r="U332" i="1" s="1"/>
  <c r="K332" i="1"/>
  <c r="P863" i="1"/>
  <c r="U863" i="1" s="1"/>
  <c r="K863" i="1"/>
  <c r="P860" i="1"/>
  <c r="U860" i="1" s="1"/>
  <c r="K860" i="1"/>
  <c r="P855" i="1"/>
  <c r="U855" i="1" s="1"/>
  <c r="K855" i="1"/>
  <c r="P853" i="1"/>
  <c r="U853" i="1" s="1"/>
  <c r="K853" i="1"/>
  <c r="P852" i="1"/>
  <c r="U852" i="1" s="1"/>
  <c r="K852" i="1"/>
  <c r="P372" i="1"/>
  <c r="U372" i="1" s="1"/>
  <c r="K372" i="1"/>
  <c r="P780" i="1"/>
  <c r="U780" i="1" s="1"/>
  <c r="K780" i="1"/>
  <c r="P807" i="1"/>
  <c r="U807" i="1" s="1"/>
  <c r="K807" i="1"/>
  <c r="P786" i="1"/>
  <c r="U786" i="1" s="1"/>
  <c r="K786" i="1"/>
  <c r="P848" i="1"/>
  <c r="U848" i="1" s="1"/>
  <c r="K848" i="1"/>
  <c r="P368" i="1"/>
  <c r="U368" i="1" s="1"/>
  <c r="K368" i="1"/>
  <c r="P514" i="1"/>
  <c r="U514" i="1" s="1"/>
  <c r="K514" i="1"/>
  <c r="P378" i="1"/>
  <c r="U378" i="1" s="1"/>
  <c r="K378" i="1"/>
  <c r="P698" i="1"/>
  <c r="U698" i="1" s="1"/>
  <c r="K698" i="1"/>
  <c r="P677" i="1"/>
  <c r="U677" i="1" s="1"/>
  <c r="K677" i="1"/>
  <c r="P465" i="1"/>
  <c r="U465" i="1" s="1"/>
  <c r="K465" i="1"/>
  <c r="P466" i="1"/>
  <c r="U466" i="1" s="1"/>
  <c r="K466" i="1"/>
  <c r="P467" i="1"/>
  <c r="U467" i="1" s="1"/>
  <c r="K467" i="1"/>
  <c r="P340" i="1"/>
  <c r="U340" i="1" s="1"/>
  <c r="K340" i="1"/>
  <c r="P193" i="1"/>
  <c r="U193" i="1" s="1"/>
  <c r="K193" i="1"/>
  <c r="P184" i="1"/>
  <c r="U184" i="1" s="1"/>
  <c r="K184" i="1"/>
  <c r="P371" i="1"/>
  <c r="U371" i="1" s="1"/>
  <c r="K371" i="1"/>
  <c r="P390" i="1"/>
  <c r="U390" i="1" s="1"/>
  <c r="K390" i="1"/>
  <c r="P575" i="1"/>
  <c r="U575" i="1" s="1"/>
  <c r="K575" i="1"/>
  <c r="P574" i="1"/>
  <c r="U574" i="1" s="1"/>
  <c r="K574" i="1"/>
  <c r="P572" i="1"/>
  <c r="U572" i="1" s="1"/>
  <c r="K572" i="1"/>
  <c r="P415" i="1"/>
  <c r="U415" i="1" s="1"/>
  <c r="K415" i="1"/>
  <c r="P355" i="1"/>
  <c r="U355" i="1" s="1"/>
  <c r="K355" i="1"/>
  <c r="P423" i="1"/>
  <c r="U423" i="1" s="1"/>
  <c r="K423" i="1"/>
  <c r="P712" i="1"/>
  <c r="U712" i="1" s="1"/>
  <c r="K712" i="1"/>
  <c r="P743" i="1"/>
  <c r="U743" i="1" s="1"/>
  <c r="K743" i="1"/>
  <c r="P832" i="1"/>
  <c r="U832" i="1" s="1"/>
  <c r="K832" i="1"/>
  <c r="P753" i="1"/>
  <c r="U753" i="1" s="1"/>
  <c r="K753" i="1"/>
  <c r="P553" i="1"/>
  <c r="U553" i="1" s="1"/>
  <c r="K553" i="1"/>
  <c r="P707" i="1"/>
  <c r="U707" i="1" s="1"/>
  <c r="K707" i="1"/>
  <c r="P653" i="1"/>
  <c r="U653" i="1" s="1"/>
  <c r="K653" i="1"/>
  <c r="P699" i="1"/>
  <c r="U699" i="1" s="1"/>
  <c r="K699" i="1"/>
  <c r="P316" i="1"/>
  <c r="U316" i="1" s="1"/>
  <c r="K316" i="1"/>
  <c r="P510" i="1"/>
  <c r="U510" i="1" s="1"/>
  <c r="K510" i="1"/>
  <c r="P542" i="1"/>
  <c r="U542" i="1" s="1"/>
  <c r="K542" i="1"/>
  <c r="P509" i="1"/>
  <c r="U509" i="1" s="1"/>
  <c r="K509" i="1"/>
  <c r="P540" i="1"/>
  <c r="U540" i="1" s="1"/>
  <c r="T540" i="1"/>
  <c r="S540" i="1"/>
  <c r="R540" i="1"/>
  <c r="Q540" i="1"/>
  <c r="K540" i="1"/>
  <c r="P522" i="1"/>
  <c r="U522" i="1" s="1"/>
  <c r="T522" i="1"/>
  <c r="S522" i="1"/>
  <c r="R522" i="1"/>
  <c r="Q522" i="1"/>
  <c r="K522" i="1"/>
  <c r="P392" i="1"/>
  <c r="U392" i="1" s="1"/>
  <c r="T392" i="1"/>
  <c r="S392" i="1"/>
  <c r="R392" i="1"/>
  <c r="Q392" i="1"/>
  <c r="K392" i="1"/>
  <c r="P370" i="1"/>
  <c r="U370" i="1" s="1"/>
  <c r="T370" i="1"/>
  <c r="S370" i="1"/>
  <c r="R370" i="1"/>
  <c r="Q370" i="1"/>
  <c r="K370" i="1"/>
  <c r="P386" i="1"/>
  <c r="U386" i="1" s="1"/>
  <c r="T386" i="1"/>
  <c r="S386" i="1"/>
  <c r="R386" i="1"/>
  <c r="Q386" i="1"/>
  <c r="K386" i="1"/>
  <c r="P406" i="1"/>
  <c r="U406" i="1" s="1"/>
  <c r="T406" i="1"/>
  <c r="S406" i="1"/>
  <c r="R406" i="1"/>
  <c r="Q406" i="1"/>
  <c r="K406" i="1"/>
  <c r="P314" i="1"/>
  <c r="U314" i="1" s="1"/>
  <c r="T314" i="1"/>
  <c r="S314" i="1"/>
  <c r="R314" i="1"/>
  <c r="Q314" i="1"/>
  <c r="K314" i="1"/>
  <c r="P318" i="1"/>
  <c r="U318" i="1" s="1"/>
  <c r="T318" i="1"/>
  <c r="S318" i="1"/>
  <c r="R318" i="1"/>
  <c r="Q318" i="1"/>
  <c r="K318" i="1"/>
  <c r="P430" i="1"/>
  <c r="U430" i="1" s="1"/>
  <c r="T430" i="1"/>
  <c r="S430" i="1"/>
  <c r="R430" i="1"/>
  <c r="Q430" i="1"/>
  <c r="K430" i="1"/>
  <c r="P271" i="1"/>
  <c r="U271" i="1" s="1"/>
  <c r="T271" i="1"/>
  <c r="S271" i="1"/>
  <c r="R271" i="1"/>
  <c r="Q271" i="1"/>
  <c r="K271" i="1"/>
  <c r="P475" i="1"/>
  <c r="U475" i="1" s="1"/>
  <c r="T475" i="1"/>
  <c r="S475" i="1"/>
  <c r="R475" i="1"/>
  <c r="Q475" i="1"/>
  <c r="K475" i="1"/>
  <c r="P446" i="1"/>
  <c r="U446" i="1" s="1"/>
  <c r="T446" i="1"/>
  <c r="S446" i="1"/>
  <c r="R446" i="1"/>
  <c r="Q446" i="1"/>
  <c r="K446" i="1"/>
  <c r="P315" i="1"/>
  <c r="U315" i="1" s="1"/>
  <c r="T315" i="1"/>
  <c r="S315" i="1"/>
  <c r="R315" i="1"/>
  <c r="Q315" i="1"/>
  <c r="K315" i="1"/>
  <c r="P709" i="1"/>
  <c r="U709" i="1" s="1"/>
  <c r="T709" i="1"/>
  <c r="S709" i="1"/>
  <c r="R709" i="1"/>
  <c r="Q709" i="1"/>
  <c r="K709" i="1"/>
  <c r="P313" i="1"/>
  <c r="U313" i="1" s="1"/>
  <c r="T313" i="1"/>
  <c r="S313" i="1"/>
  <c r="R313" i="1"/>
  <c r="Q313" i="1"/>
  <c r="K313" i="1"/>
  <c r="P706" i="1"/>
  <c r="U706" i="1" s="1"/>
  <c r="T706" i="1"/>
  <c r="S706" i="1"/>
  <c r="R706" i="1"/>
  <c r="Q706" i="1"/>
  <c r="K706" i="1"/>
  <c r="P565" i="1"/>
  <c r="U565" i="1" s="1"/>
  <c r="T565" i="1"/>
  <c r="S565" i="1"/>
  <c r="R565" i="1"/>
  <c r="Q565" i="1"/>
  <c r="K565" i="1"/>
  <c r="P568" i="1"/>
  <c r="U568" i="1" s="1"/>
  <c r="T568" i="1"/>
  <c r="S568" i="1"/>
  <c r="R568" i="1"/>
  <c r="Q568" i="1"/>
  <c r="K568" i="1"/>
  <c r="P708" i="1"/>
  <c r="U708" i="1" s="1"/>
  <c r="T708" i="1"/>
  <c r="S708" i="1"/>
  <c r="R708" i="1"/>
  <c r="Q708" i="1"/>
  <c r="K708" i="1"/>
  <c r="P739" i="1"/>
  <c r="U739" i="1" s="1"/>
  <c r="T739" i="1"/>
  <c r="S739" i="1"/>
  <c r="R739" i="1"/>
  <c r="Q739" i="1"/>
  <c r="K739" i="1"/>
  <c r="P478" i="1"/>
  <c r="U478" i="1" s="1"/>
  <c r="T478" i="1"/>
  <c r="S478" i="1"/>
  <c r="R478" i="1"/>
  <c r="Q478" i="1"/>
  <c r="K478" i="1"/>
  <c r="P577" i="1"/>
  <c r="U577" i="1" s="1"/>
  <c r="T577" i="1"/>
  <c r="S577" i="1"/>
  <c r="R577" i="1"/>
  <c r="Q577" i="1"/>
  <c r="K577" i="1"/>
  <c r="P231" i="1"/>
  <c r="U231" i="1" s="1"/>
  <c r="T231" i="1"/>
  <c r="S231" i="1"/>
  <c r="R231" i="1"/>
  <c r="Q231" i="1"/>
  <c r="K231" i="1"/>
  <c r="P281" i="1"/>
  <c r="U281" i="1" s="1"/>
  <c r="T281" i="1"/>
  <c r="S281" i="1"/>
  <c r="R281" i="1"/>
  <c r="Q281" i="1"/>
  <c r="K281" i="1"/>
  <c r="P305" i="1"/>
  <c r="U305" i="1" s="1"/>
  <c r="T305" i="1"/>
  <c r="S305" i="1"/>
  <c r="R305" i="1"/>
  <c r="Q305" i="1"/>
  <c r="K305" i="1"/>
  <c r="P802" i="1"/>
  <c r="U802" i="1" s="1"/>
  <c r="T802" i="1"/>
  <c r="S802" i="1"/>
  <c r="R802" i="1"/>
  <c r="Q802" i="1"/>
  <c r="K802" i="1"/>
  <c r="P657" i="1"/>
  <c r="U657" i="1" s="1"/>
  <c r="T657" i="1"/>
  <c r="S657" i="1"/>
  <c r="R657" i="1"/>
  <c r="Q657" i="1"/>
  <c r="K657" i="1"/>
  <c r="P718" i="1"/>
  <c r="U718" i="1" s="1"/>
  <c r="T718" i="1"/>
  <c r="S718" i="1"/>
  <c r="R718" i="1"/>
  <c r="Q718" i="1"/>
  <c r="K718" i="1"/>
  <c r="P595" i="1"/>
  <c r="U595" i="1" s="1"/>
  <c r="T595" i="1"/>
  <c r="S595" i="1"/>
  <c r="R595" i="1"/>
  <c r="Q595" i="1"/>
  <c r="K595" i="1"/>
  <c r="P696" i="1"/>
  <c r="U696" i="1" s="1"/>
  <c r="T696" i="1"/>
  <c r="S696" i="1"/>
  <c r="R696" i="1"/>
  <c r="Q696" i="1"/>
  <c r="K696" i="1"/>
  <c r="P731" i="1"/>
  <c r="U731" i="1" s="1"/>
  <c r="T731" i="1"/>
  <c r="S731" i="1"/>
  <c r="R731" i="1"/>
  <c r="Q731" i="1"/>
  <c r="K731" i="1"/>
  <c r="P730" i="1"/>
  <c r="U730" i="1" s="1"/>
  <c r="T730" i="1"/>
  <c r="S730" i="1"/>
  <c r="R730" i="1"/>
  <c r="Q730" i="1"/>
  <c r="K730" i="1"/>
  <c r="P716" i="1"/>
  <c r="U716" i="1" s="1"/>
  <c r="T716" i="1"/>
  <c r="S716" i="1"/>
  <c r="R716" i="1"/>
  <c r="Q716" i="1"/>
  <c r="K716" i="1"/>
  <c r="P681" i="1"/>
  <c r="U681" i="1" s="1"/>
  <c r="T681" i="1"/>
  <c r="S681" i="1"/>
  <c r="R681" i="1"/>
  <c r="Q681" i="1"/>
  <c r="K681" i="1"/>
  <c r="P592" i="1"/>
  <c r="U592" i="1" s="1"/>
  <c r="T592" i="1"/>
  <c r="S592" i="1"/>
  <c r="R592" i="1"/>
  <c r="Q592" i="1"/>
  <c r="K592" i="1"/>
  <c r="P254" i="1"/>
  <c r="U254" i="1" s="1"/>
  <c r="T254" i="1"/>
  <c r="S254" i="1"/>
  <c r="R254" i="1"/>
  <c r="Q254" i="1"/>
  <c r="K254" i="1"/>
  <c r="P336" i="1"/>
  <c r="U336" i="1" s="1"/>
  <c r="T336" i="1"/>
  <c r="S336" i="1"/>
  <c r="R336" i="1"/>
  <c r="Q336" i="1"/>
  <c r="K336" i="1"/>
  <c r="P348" i="1"/>
  <c r="U348" i="1" s="1"/>
  <c r="T348" i="1"/>
  <c r="S348" i="1"/>
  <c r="R348" i="1"/>
  <c r="Q348" i="1"/>
  <c r="K348" i="1"/>
  <c r="P874" i="1"/>
  <c r="U874" i="1" s="1"/>
  <c r="T874" i="1"/>
  <c r="S874" i="1"/>
  <c r="R874" i="1"/>
  <c r="Q874" i="1"/>
  <c r="K874" i="1"/>
  <c r="P195" i="1"/>
  <c r="U195" i="1" s="1"/>
  <c r="T195" i="1"/>
  <c r="S195" i="1"/>
  <c r="R195" i="1"/>
  <c r="Q195" i="1"/>
  <c r="K195" i="1"/>
  <c r="P923" i="1"/>
  <c r="U923" i="1" s="1"/>
  <c r="T923" i="1"/>
  <c r="S923" i="1"/>
  <c r="R923" i="1"/>
  <c r="Q923" i="1"/>
  <c r="K923" i="1"/>
  <c r="P700" i="1"/>
  <c r="U700" i="1" s="1"/>
  <c r="T700" i="1"/>
  <c r="S700" i="1"/>
  <c r="R700" i="1"/>
  <c r="Q700" i="1"/>
  <c r="K700" i="1"/>
  <c r="P809" i="1"/>
  <c r="U809" i="1" s="1"/>
  <c r="T809" i="1"/>
  <c r="S809" i="1"/>
  <c r="R809" i="1"/>
  <c r="Q809" i="1"/>
  <c r="K809" i="1"/>
  <c r="P504" i="1"/>
  <c r="U504" i="1" s="1"/>
  <c r="T504" i="1"/>
  <c r="S504" i="1"/>
  <c r="R504" i="1"/>
  <c r="Q504" i="1"/>
  <c r="K504" i="1"/>
  <c r="P424" i="1"/>
  <c r="U424" i="1" s="1"/>
  <c r="T424" i="1"/>
  <c r="S424" i="1"/>
  <c r="R424" i="1"/>
  <c r="Q424" i="1"/>
  <c r="K424" i="1"/>
  <c r="P293" i="1"/>
  <c r="U293" i="1" s="1"/>
  <c r="T293" i="1"/>
  <c r="S293" i="1"/>
  <c r="R293" i="1"/>
  <c r="Q293" i="1"/>
  <c r="K293" i="1"/>
  <c r="P292" i="1"/>
  <c r="U292" i="1" s="1"/>
  <c r="T292" i="1"/>
  <c r="S292" i="1"/>
  <c r="R292" i="1"/>
  <c r="Q292" i="1"/>
  <c r="K292" i="1"/>
  <c r="P295" i="1"/>
  <c r="U295" i="1" s="1"/>
  <c r="T295" i="1"/>
  <c r="S295" i="1"/>
  <c r="R295" i="1"/>
  <c r="Q295" i="1"/>
  <c r="K295" i="1"/>
  <c r="P847" i="1"/>
  <c r="U847" i="1" s="1"/>
  <c r="T847" i="1"/>
  <c r="S847" i="1"/>
  <c r="R847" i="1"/>
  <c r="Q847" i="1"/>
  <c r="K847" i="1"/>
  <c r="P846" i="1"/>
  <c r="U846" i="1" s="1"/>
  <c r="T846" i="1"/>
  <c r="S846" i="1"/>
  <c r="R846" i="1"/>
  <c r="Q846" i="1"/>
  <c r="K846" i="1"/>
  <c r="P287" i="1"/>
  <c r="U287" i="1" s="1"/>
  <c r="T287" i="1"/>
  <c r="S287" i="1"/>
  <c r="R287" i="1"/>
  <c r="Q287" i="1"/>
  <c r="K287" i="1"/>
  <c r="P149" i="1"/>
  <c r="U149" i="1" s="1"/>
  <c r="T149" i="1"/>
  <c r="S149" i="1"/>
  <c r="R149" i="1"/>
  <c r="Q149" i="1"/>
  <c r="K149" i="1"/>
  <c r="P228" i="1"/>
  <c r="U228" i="1" s="1"/>
  <c r="T228" i="1"/>
  <c r="S228" i="1"/>
  <c r="R228" i="1"/>
  <c r="Q228" i="1"/>
  <c r="K228" i="1"/>
  <c r="P391" i="1"/>
  <c r="U391" i="1" s="1"/>
  <c r="T391" i="1"/>
  <c r="S391" i="1"/>
  <c r="R391" i="1"/>
  <c r="Q391" i="1"/>
  <c r="K391" i="1"/>
  <c r="P139" i="1"/>
  <c r="U139" i="1" s="1"/>
  <c r="T139" i="1"/>
  <c r="S139" i="1"/>
  <c r="R139" i="1"/>
  <c r="Q139" i="1"/>
  <c r="K139" i="1"/>
  <c r="P286" i="1"/>
  <c r="U286" i="1" s="1"/>
  <c r="T286" i="1"/>
  <c r="S286" i="1"/>
  <c r="R286" i="1"/>
  <c r="Q286" i="1"/>
  <c r="K286" i="1"/>
  <c r="P257" i="1"/>
  <c r="U257" i="1" s="1"/>
  <c r="T257" i="1"/>
  <c r="S257" i="1"/>
  <c r="R257" i="1"/>
  <c r="Q257" i="1"/>
  <c r="K257" i="1"/>
  <c r="P250" i="1"/>
  <c r="U250" i="1" s="1"/>
  <c r="T250" i="1"/>
  <c r="S250" i="1"/>
  <c r="R250" i="1"/>
  <c r="Q250" i="1"/>
  <c r="K250" i="1"/>
  <c r="P312" i="1"/>
  <c r="U312" i="1" s="1"/>
  <c r="T312" i="1"/>
  <c r="S312" i="1"/>
  <c r="R312" i="1"/>
  <c r="Q312" i="1"/>
  <c r="K312" i="1"/>
  <c r="P264" i="1"/>
  <c r="U264" i="1" s="1"/>
  <c r="T264" i="1"/>
  <c r="S264" i="1"/>
  <c r="R264" i="1"/>
  <c r="Q264" i="1"/>
  <c r="K264" i="1"/>
  <c r="P403" i="1"/>
  <c r="U403" i="1" s="1"/>
  <c r="T403" i="1"/>
  <c r="S403" i="1"/>
  <c r="R403" i="1"/>
  <c r="Q403" i="1"/>
  <c r="K403" i="1"/>
  <c r="P402" i="1"/>
  <c r="U402" i="1" s="1"/>
  <c r="T402" i="1"/>
  <c r="S402" i="1"/>
  <c r="R402" i="1"/>
  <c r="Q402" i="1"/>
  <c r="K402" i="1"/>
  <c r="P238" i="1"/>
  <c r="U238" i="1" s="1"/>
  <c r="T238" i="1"/>
  <c r="S238" i="1"/>
  <c r="R238" i="1"/>
  <c r="Q238" i="1"/>
  <c r="K238" i="1"/>
  <c r="P263" i="1"/>
  <c r="U263" i="1" s="1"/>
  <c r="T263" i="1"/>
  <c r="S263" i="1"/>
  <c r="R263" i="1"/>
  <c r="Q263" i="1"/>
  <c r="K263" i="1"/>
  <c r="P351" i="1"/>
  <c r="U351" i="1" s="1"/>
  <c r="T351" i="1"/>
  <c r="S351" i="1"/>
  <c r="R351" i="1"/>
  <c r="Q351" i="1"/>
  <c r="K351" i="1"/>
  <c r="P212" i="1"/>
  <c r="U212" i="1" s="1"/>
  <c r="T212" i="1"/>
  <c r="S212" i="1"/>
  <c r="R212" i="1"/>
  <c r="Q212" i="1"/>
  <c r="K212" i="1"/>
  <c r="P203" i="1"/>
  <c r="U203" i="1" s="1"/>
  <c r="T203" i="1"/>
  <c r="S203" i="1"/>
  <c r="R203" i="1"/>
  <c r="Q203" i="1"/>
  <c r="K203" i="1"/>
  <c r="P414" i="1"/>
  <c r="U414" i="1" s="1"/>
  <c r="T414" i="1"/>
  <c r="S414" i="1"/>
  <c r="R414" i="1"/>
  <c r="Q414" i="1"/>
  <c r="K414" i="1"/>
  <c r="P385" i="1"/>
  <c r="U385" i="1" s="1"/>
  <c r="T385" i="1"/>
  <c r="S385" i="1"/>
  <c r="R385" i="1"/>
  <c r="Q385" i="1"/>
  <c r="K385" i="1"/>
  <c r="P353" i="1"/>
  <c r="U353" i="1" s="1"/>
  <c r="T353" i="1"/>
  <c r="S353" i="1"/>
  <c r="R353" i="1"/>
  <c r="Q353" i="1"/>
  <c r="K353" i="1"/>
  <c r="P352" i="1"/>
  <c r="U352" i="1" s="1"/>
  <c r="T352" i="1"/>
  <c r="S352" i="1"/>
  <c r="R352" i="1"/>
  <c r="Q352" i="1"/>
  <c r="K352" i="1"/>
  <c r="P366" i="1"/>
  <c r="U366" i="1" s="1"/>
  <c r="T366" i="1"/>
  <c r="S366" i="1"/>
  <c r="R366" i="1"/>
  <c r="Q366" i="1"/>
  <c r="K366" i="1"/>
  <c r="P365" i="1"/>
  <c r="U365" i="1" s="1"/>
  <c r="T365" i="1"/>
  <c r="S365" i="1"/>
  <c r="R365" i="1"/>
  <c r="Q365" i="1"/>
  <c r="K365" i="1"/>
  <c r="P202" i="1"/>
  <c r="U202" i="1" s="1"/>
  <c r="T202" i="1"/>
  <c r="S202" i="1"/>
  <c r="R202" i="1"/>
  <c r="Q202" i="1"/>
  <c r="K202" i="1"/>
  <c r="P192" i="1"/>
  <c r="U192" i="1" s="1"/>
  <c r="T192" i="1"/>
  <c r="S192" i="1"/>
  <c r="R192" i="1"/>
  <c r="Q192" i="1"/>
  <c r="K192" i="1"/>
  <c r="P928" i="1"/>
  <c r="U928" i="1" s="1"/>
  <c r="T928" i="1"/>
  <c r="S928" i="1"/>
  <c r="R928" i="1"/>
  <c r="Q928" i="1"/>
  <c r="K928" i="1"/>
  <c r="P941" i="1"/>
  <c r="U941" i="1" s="1"/>
  <c r="T941" i="1"/>
  <c r="S941" i="1"/>
  <c r="R941" i="1"/>
  <c r="Q941" i="1"/>
  <c r="K941" i="1"/>
  <c r="P470" i="1"/>
  <c r="U470" i="1" s="1"/>
  <c r="T470" i="1"/>
  <c r="S470" i="1"/>
  <c r="R470" i="1"/>
  <c r="Q470" i="1"/>
  <c r="K470" i="1"/>
  <c r="P526" i="1"/>
  <c r="U526" i="1" s="1"/>
  <c r="T526" i="1"/>
  <c r="S526" i="1"/>
  <c r="R526" i="1"/>
  <c r="Q526" i="1"/>
  <c r="K526" i="1"/>
  <c r="P889" i="1"/>
  <c r="U889" i="1" s="1"/>
  <c r="T889" i="1"/>
  <c r="S889" i="1"/>
  <c r="R889" i="1"/>
  <c r="Q889" i="1"/>
  <c r="K889" i="1"/>
  <c r="P885" i="1"/>
  <c r="U885" i="1" s="1"/>
  <c r="T885" i="1"/>
  <c r="S885" i="1"/>
  <c r="R885" i="1"/>
  <c r="Q885" i="1"/>
  <c r="K885" i="1"/>
  <c r="P894" i="1"/>
  <c r="U894" i="1" s="1"/>
  <c r="T894" i="1"/>
  <c r="S894" i="1"/>
  <c r="R894" i="1"/>
  <c r="Q894" i="1"/>
  <c r="K894" i="1"/>
  <c r="P307" i="1"/>
  <c r="U307" i="1" s="1"/>
  <c r="T307" i="1"/>
  <c r="S307" i="1"/>
  <c r="R307" i="1"/>
  <c r="Q307" i="1"/>
  <c r="K307" i="1"/>
  <c r="P347" i="1"/>
  <c r="U347" i="1" s="1"/>
  <c r="T347" i="1"/>
  <c r="S347" i="1"/>
  <c r="R347" i="1"/>
  <c r="Q347" i="1"/>
  <c r="K347" i="1"/>
  <c r="P909" i="1"/>
  <c r="U909" i="1" s="1"/>
  <c r="T909" i="1"/>
  <c r="S909" i="1"/>
  <c r="R909" i="1"/>
  <c r="Q909" i="1"/>
  <c r="K909" i="1"/>
  <c r="P891" i="1"/>
  <c r="U891" i="1" s="1"/>
  <c r="T891" i="1"/>
  <c r="S891" i="1"/>
  <c r="R891" i="1"/>
  <c r="Q891" i="1"/>
  <c r="K891" i="1"/>
  <c r="P895" i="1"/>
  <c r="U895" i="1" s="1"/>
  <c r="T895" i="1"/>
  <c r="S895" i="1"/>
  <c r="R895" i="1"/>
  <c r="Q895" i="1"/>
  <c r="K895" i="1"/>
  <c r="P437" i="1"/>
  <c r="U437" i="1" s="1"/>
  <c r="T437" i="1"/>
  <c r="S437" i="1"/>
  <c r="R437" i="1"/>
  <c r="Q437" i="1"/>
  <c r="K437" i="1"/>
  <c r="P898" i="1"/>
  <c r="U898" i="1" s="1"/>
  <c r="T898" i="1"/>
  <c r="S898" i="1"/>
  <c r="R898" i="1"/>
  <c r="Q898" i="1"/>
  <c r="K898" i="1"/>
  <c r="P538" i="1"/>
  <c r="U538" i="1" s="1"/>
  <c r="T538" i="1"/>
  <c r="S538" i="1"/>
  <c r="R538" i="1"/>
  <c r="Q538" i="1"/>
  <c r="K538" i="1"/>
  <c r="P223" i="1"/>
  <c r="U223" i="1" s="1"/>
  <c r="T223" i="1"/>
  <c r="S223" i="1"/>
  <c r="R223" i="1"/>
  <c r="Q223" i="1"/>
  <c r="K223" i="1"/>
  <c r="P256" i="1"/>
  <c r="U256" i="1" s="1"/>
  <c r="T256" i="1"/>
  <c r="S256" i="1"/>
  <c r="R256" i="1"/>
  <c r="Q256" i="1"/>
  <c r="K256" i="1"/>
  <c r="P421" i="1"/>
  <c r="U421" i="1" s="1"/>
  <c r="T421" i="1"/>
  <c r="S421" i="1"/>
  <c r="R421" i="1"/>
  <c r="Q421" i="1"/>
  <c r="K421" i="1"/>
  <c r="P346" i="1"/>
  <c r="U346" i="1" s="1"/>
  <c r="T346" i="1"/>
  <c r="S346" i="1"/>
  <c r="R346" i="1"/>
  <c r="Q346" i="1"/>
  <c r="K346" i="1"/>
  <c r="P217" i="1"/>
  <c r="U217" i="1" s="1"/>
  <c r="T217" i="1"/>
  <c r="S217" i="1"/>
  <c r="R217" i="1"/>
  <c r="Q217" i="1"/>
  <c r="K217" i="1"/>
  <c r="P296" i="1"/>
  <c r="U296" i="1" s="1"/>
  <c r="T296" i="1"/>
  <c r="S296" i="1"/>
  <c r="R296" i="1"/>
  <c r="Q296" i="1"/>
  <c r="K296" i="1"/>
  <c r="P761" i="1"/>
  <c r="U761" i="1" s="1"/>
  <c r="T761" i="1"/>
  <c r="S761" i="1"/>
  <c r="R761" i="1"/>
  <c r="Q761" i="1"/>
  <c r="K761" i="1"/>
  <c r="P447" i="1"/>
  <c r="U447" i="1" s="1"/>
  <c r="T447" i="1"/>
  <c r="S447" i="1"/>
  <c r="R447" i="1"/>
  <c r="Q447" i="1"/>
  <c r="K447" i="1"/>
  <c r="P458" i="1"/>
  <c r="U458" i="1" s="1"/>
  <c r="T458" i="1"/>
  <c r="S458" i="1"/>
  <c r="R458" i="1"/>
  <c r="Q458" i="1"/>
  <c r="K458" i="1"/>
  <c r="P436" i="1"/>
  <c r="U436" i="1" s="1"/>
  <c r="T436" i="1"/>
  <c r="S436" i="1"/>
  <c r="R436" i="1"/>
  <c r="Q436" i="1"/>
  <c r="K436" i="1"/>
  <c r="P451" i="1"/>
  <c r="U451" i="1" s="1"/>
  <c r="T451" i="1"/>
  <c r="S451" i="1"/>
  <c r="R451" i="1"/>
  <c r="Q451" i="1"/>
  <c r="K451" i="1"/>
  <c r="P137" i="1"/>
  <c r="U137" i="1" s="1"/>
  <c r="T137" i="1"/>
  <c r="S137" i="1"/>
  <c r="R137" i="1"/>
  <c r="Q137" i="1"/>
  <c r="K137" i="1"/>
  <c r="P290" i="1"/>
  <c r="U290" i="1" s="1"/>
  <c r="T290" i="1"/>
  <c r="S290" i="1"/>
  <c r="R290" i="1"/>
  <c r="Q290" i="1"/>
  <c r="K290" i="1"/>
  <c r="P185" i="1"/>
  <c r="U185" i="1" s="1"/>
  <c r="T185" i="1"/>
  <c r="S185" i="1"/>
  <c r="R185" i="1"/>
  <c r="Q185" i="1"/>
  <c r="K185" i="1"/>
  <c r="P549" i="1"/>
  <c r="U549" i="1" s="1"/>
  <c r="T549" i="1"/>
  <c r="S549" i="1"/>
  <c r="R549" i="1"/>
  <c r="Q549" i="1"/>
  <c r="K549" i="1"/>
  <c r="P412" i="1"/>
  <c r="U412" i="1" s="1"/>
  <c r="T412" i="1"/>
  <c r="S412" i="1"/>
  <c r="R412" i="1"/>
  <c r="Q412" i="1"/>
  <c r="K412" i="1"/>
  <c r="P413" i="1"/>
  <c r="U413" i="1" s="1"/>
  <c r="T413" i="1"/>
  <c r="S413" i="1"/>
  <c r="R413" i="1"/>
  <c r="Q413" i="1"/>
  <c r="K413" i="1"/>
  <c r="P425" i="1"/>
  <c r="U425" i="1" s="1"/>
  <c r="T425" i="1"/>
  <c r="S425" i="1"/>
  <c r="R425" i="1"/>
  <c r="Q425" i="1"/>
  <c r="K425" i="1"/>
  <c r="P246" i="1"/>
  <c r="U246" i="1" s="1"/>
  <c r="T246" i="1"/>
  <c r="S246" i="1"/>
  <c r="R246" i="1"/>
  <c r="Q246" i="1"/>
  <c r="K246" i="1"/>
  <c r="P398" i="1"/>
  <c r="U398" i="1" s="1"/>
  <c r="T398" i="1"/>
  <c r="S398" i="1"/>
  <c r="R398" i="1"/>
  <c r="Q398" i="1"/>
  <c r="K398" i="1"/>
  <c r="P317" i="1"/>
  <c r="U317" i="1" s="1"/>
  <c r="T317" i="1"/>
  <c r="S317" i="1"/>
  <c r="R317" i="1"/>
  <c r="Q317" i="1"/>
  <c r="K317" i="1"/>
  <c r="P380" i="1"/>
  <c r="U380" i="1" s="1"/>
  <c r="T380" i="1"/>
  <c r="S380" i="1"/>
  <c r="R380" i="1"/>
  <c r="Q380" i="1"/>
  <c r="K380" i="1"/>
  <c r="P361" i="1"/>
  <c r="U361" i="1" s="1"/>
  <c r="T361" i="1"/>
  <c r="S361" i="1"/>
  <c r="R361" i="1"/>
  <c r="Q361" i="1"/>
  <c r="K361" i="1"/>
  <c r="P362" i="1"/>
  <c r="U362" i="1" s="1"/>
  <c r="T362" i="1"/>
  <c r="S362" i="1"/>
  <c r="R362" i="1"/>
  <c r="Q362" i="1"/>
  <c r="K362" i="1"/>
  <c r="P376" i="1"/>
  <c r="U376" i="1" s="1"/>
  <c r="T376" i="1"/>
  <c r="S376" i="1"/>
  <c r="R376" i="1"/>
  <c r="Q376" i="1"/>
  <c r="K376" i="1"/>
  <c r="P567" i="1"/>
  <c r="U567" i="1" s="1"/>
  <c r="T567" i="1"/>
  <c r="S567" i="1"/>
  <c r="R567" i="1"/>
  <c r="Q567" i="1"/>
  <c r="K567" i="1"/>
  <c r="P227" i="1"/>
  <c r="U227" i="1" s="1"/>
  <c r="T227" i="1"/>
  <c r="S227" i="1"/>
  <c r="R227" i="1"/>
  <c r="Q227" i="1"/>
  <c r="K227" i="1"/>
  <c r="P229" i="1"/>
  <c r="U229" i="1" s="1"/>
  <c r="T229" i="1"/>
  <c r="S229" i="1"/>
  <c r="R229" i="1"/>
  <c r="Q229" i="1"/>
  <c r="K229" i="1"/>
  <c r="P251" i="1"/>
  <c r="U251" i="1" s="1"/>
  <c r="T251" i="1"/>
  <c r="S251" i="1"/>
  <c r="R251" i="1"/>
  <c r="Q251" i="1"/>
  <c r="K251" i="1"/>
  <c r="P445" i="1"/>
  <c r="U445" i="1" s="1"/>
  <c r="T445" i="1"/>
  <c r="S445" i="1"/>
  <c r="R445" i="1"/>
  <c r="Q445" i="1"/>
  <c r="K445" i="1"/>
  <c r="P400" i="1"/>
  <c r="U400" i="1" s="1"/>
  <c r="T400" i="1"/>
  <c r="S400" i="1"/>
  <c r="R400" i="1"/>
  <c r="Q400" i="1"/>
  <c r="K400" i="1"/>
  <c r="K219" i="1"/>
  <c r="P219" i="1"/>
  <c r="U219" i="1" s="1"/>
  <c r="T219" i="1"/>
  <c r="S219" i="1"/>
  <c r="R219" i="1"/>
  <c r="Q219" i="1"/>
  <c r="P222" i="1"/>
  <c r="U222" i="1" s="1"/>
  <c r="T222" i="1"/>
  <c r="S222" i="1"/>
  <c r="R222" i="1"/>
  <c r="Q222" i="1"/>
  <c r="K222" i="1"/>
  <c r="P524" i="1"/>
  <c r="U524" i="1" s="1"/>
  <c r="T524" i="1"/>
  <c r="S524" i="1"/>
  <c r="R524" i="1"/>
  <c r="Q524" i="1"/>
  <c r="K524" i="1"/>
  <c r="P356" i="1"/>
  <c r="U356" i="1" s="1"/>
  <c r="T356" i="1"/>
  <c r="S356" i="1"/>
  <c r="R356" i="1"/>
  <c r="Q356" i="1"/>
  <c r="K356" i="1"/>
  <c r="P221" i="1"/>
  <c r="U221" i="1" s="1"/>
  <c r="T221" i="1"/>
  <c r="S221" i="1"/>
  <c r="R221" i="1"/>
  <c r="Q221" i="1"/>
  <c r="K221" i="1"/>
  <c r="P230" i="1"/>
  <c r="U230" i="1" s="1"/>
  <c r="T230" i="1"/>
  <c r="S230" i="1"/>
  <c r="R230" i="1"/>
  <c r="Q230" i="1"/>
  <c r="K230" i="1"/>
  <c r="P411" i="1"/>
  <c r="U411" i="1" s="1"/>
  <c r="T411" i="1"/>
  <c r="S411" i="1"/>
  <c r="R411" i="1"/>
  <c r="Q411" i="1"/>
  <c r="K411" i="1"/>
  <c r="P564" i="1"/>
  <c r="U564" i="1" s="1"/>
  <c r="T564" i="1"/>
  <c r="S564" i="1"/>
  <c r="R564" i="1"/>
  <c r="Q564" i="1"/>
  <c r="K564" i="1"/>
  <c r="P417" i="1"/>
  <c r="U417" i="1" s="1"/>
  <c r="T417" i="1"/>
  <c r="S417" i="1"/>
  <c r="R417" i="1"/>
  <c r="Q417" i="1"/>
  <c r="K417" i="1"/>
  <c r="P442" i="1"/>
  <c r="U442" i="1" s="1"/>
  <c r="T442" i="1"/>
  <c r="S442" i="1"/>
  <c r="R442" i="1"/>
  <c r="Q442" i="1"/>
  <c r="K442" i="1"/>
  <c r="P350" i="1"/>
  <c r="U350" i="1" s="1"/>
  <c r="T350" i="1"/>
  <c r="S350" i="1"/>
  <c r="R350" i="1"/>
  <c r="Q350" i="1"/>
  <c r="K350" i="1"/>
  <c r="P252" i="1"/>
  <c r="U252" i="1" s="1"/>
  <c r="T252" i="1"/>
  <c r="S252" i="1"/>
  <c r="R252" i="1"/>
  <c r="Q252" i="1"/>
  <c r="K252" i="1"/>
  <c r="P324" i="1"/>
  <c r="U324" i="1" s="1"/>
  <c r="T324" i="1"/>
  <c r="S324" i="1"/>
  <c r="R324" i="1"/>
  <c r="Q324" i="1"/>
  <c r="K324" i="1"/>
  <c r="P226" i="1"/>
  <c r="U226" i="1" s="1"/>
  <c r="T226" i="1"/>
  <c r="S226" i="1"/>
  <c r="R226" i="1"/>
  <c r="Q226" i="1"/>
  <c r="K226" i="1"/>
  <c r="P218" i="1"/>
  <c r="U218" i="1" s="1"/>
  <c r="T218" i="1"/>
  <c r="S218" i="1"/>
  <c r="R218" i="1"/>
  <c r="Q218" i="1"/>
  <c r="K218" i="1"/>
  <c r="P220" i="1"/>
  <c r="U220" i="1" s="1"/>
  <c r="T220" i="1"/>
  <c r="S220" i="1"/>
  <c r="R220" i="1"/>
  <c r="Q220" i="1"/>
  <c r="K220" i="1"/>
  <c r="P864" i="1"/>
  <c r="U864" i="1" s="1"/>
  <c r="T864" i="1"/>
  <c r="S864" i="1"/>
  <c r="R864" i="1"/>
  <c r="Q864" i="1"/>
  <c r="K864" i="1"/>
  <c r="P136" i="1"/>
  <c r="U136" i="1" s="1"/>
  <c r="T136" i="1"/>
  <c r="S136" i="1"/>
  <c r="R136" i="1"/>
  <c r="Q136" i="1"/>
  <c r="K136" i="1"/>
  <c r="P24" i="1"/>
  <c r="U24" i="1" s="1"/>
  <c r="T24" i="1"/>
  <c r="S24" i="1"/>
  <c r="R24" i="1"/>
  <c r="Q24" i="1"/>
  <c r="K24" i="1"/>
  <c r="P55" i="1"/>
  <c r="U55" i="1" s="1"/>
  <c r="T55" i="1"/>
  <c r="S55" i="1"/>
  <c r="R55" i="1"/>
  <c r="Q55" i="1"/>
  <c r="K55" i="1"/>
  <c r="P102" i="1"/>
  <c r="U102" i="1" s="1"/>
  <c r="T102" i="1"/>
  <c r="S102" i="1"/>
  <c r="R102" i="1"/>
  <c r="Q102" i="1"/>
  <c r="K102" i="1"/>
  <c r="P117" i="1"/>
  <c r="U117" i="1" s="1"/>
  <c r="T117" i="1"/>
  <c r="S117" i="1"/>
  <c r="R117" i="1"/>
  <c r="Q117" i="1"/>
  <c r="K117" i="1"/>
  <c r="P111" i="1"/>
  <c r="U111" i="1" s="1"/>
  <c r="T111" i="1"/>
  <c r="S111" i="1"/>
  <c r="R111" i="1"/>
  <c r="Q111" i="1"/>
  <c r="K111" i="1"/>
  <c r="P119" i="1"/>
  <c r="U119" i="1" s="1"/>
  <c r="T119" i="1"/>
  <c r="S119" i="1"/>
  <c r="R119" i="1"/>
  <c r="Q119" i="1"/>
  <c r="K119" i="1"/>
  <c r="K110" i="1"/>
  <c r="P110" i="1"/>
  <c r="U110" i="1" s="1"/>
  <c r="Q110" i="1"/>
  <c r="R110" i="1"/>
  <c r="S110" i="1"/>
  <c r="T110" i="1"/>
  <c r="P109" i="1"/>
  <c r="U109" i="1" s="1"/>
  <c r="T109" i="1"/>
  <c r="S109" i="1"/>
  <c r="R109" i="1"/>
  <c r="Q109" i="1"/>
  <c r="K109" i="1"/>
  <c r="P118" i="1"/>
  <c r="U118" i="1" s="1"/>
  <c r="T118" i="1"/>
  <c r="S118" i="1"/>
  <c r="R118" i="1"/>
  <c r="Q118" i="1"/>
  <c r="K118" i="1"/>
  <c r="P20" i="1"/>
  <c r="U20" i="1" s="1"/>
  <c r="T20" i="1"/>
  <c r="S20" i="1"/>
  <c r="R20" i="1"/>
  <c r="Q20" i="1"/>
  <c r="K20" i="1"/>
  <c r="P22" i="1"/>
  <c r="U22" i="1" s="1"/>
  <c r="T22" i="1"/>
  <c r="S22" i="1"/>
  <c r="R22" i="1"/>
  <c r="Q22" i="1"/>
  <c r="K22" i="1"/>
  <c r="P62" i="1"/>
  <c r="U62" i="1" s="1"/>
  <c r="T62" i="1"/>
  <c r="S62" i="1"/>
  <c r="R62" i="1"/>
  <c r="Q62" i="1"/>
  <c r="K62" i="1"/>
  <c r="P57" i="1"/>
  <c r="U57" i="1" s="1"/>
  <c r="T57" i="1"/>
  <c r="S57" i="1"/>
  <c r="R57" i="1"/>
  <c r="Q57" i="1"/>
  <c r="K57" i="1"/>
  <c r="P61" i="1"/>
  <c r="U61" i="1" s="1"/>
  <c r="T61" i="1"/>
  <c r="S61" i="1"/>
  <c r="R61" i="1"/>
  <c r="Q61" i="1"/>
  <c r="K61" i="1"/>
  <c r="P58" i="1"/>
  <c r="U58" i="1" s="1"/>
  <c r="T58" i="1"/>
  <c r="S58" i="1"/>
  <c r="R58" i="1"/>
  <c r="Q58" i="1"/>
  <c r="K58" i="1"/>
  <c r="P63" i="1"/>
  <c r="U63" i="1" s="1"/>
  <c r="T63" i="1"/>
  <c r="S63" i="1"/>
  <c r="R63" i="1"/>
  <c r="Q63" i="1"/>
  <c r="K63" i="1"/>
  <c r="P123" i="1"/>
  <c r="U123" i="1" s="1"/>
  <c r="T123" i="1"/>
  <c r="S123" i="1"/>
  <c r="R123" i="1"/>
  <c r="Q123" i="1"/>
  <c r="K123" i="1"/>
  <c r="P945" i="1"/>
  <c r="U945" i="1" s="1"/>
  <c r="T945" i="1"/>
  <c r="S945" i="1"/>
  <c r="R945" i="1"/>
  <c r="Q945" i="1"/>
  <c r="K945" i="1"/>
  <c r="P133" i="1"/>
  <c r="U133" i="1" s="1"/>
  <c r="T133" i="1"/>
  <c r="S133" i="1"/>
  <c r="R133" i="1"/>
  <c r="Q133" i="1"/>
  <c r="K133" i="1"/>
  <c r="P132" i="1"/>
  <c r="U132" i="1" s="1"/>
  <c r="T132" i="1"/>
  <c r="S132" i="1"/>
  <c r="R132" i="1"/>
  <c r="Q132" i="1"/>
  <c r="K132" i="1"/>
  <c r="P122" i="1"/>
  <c r="U122" i="1" s="1"/>
  <c r="T122" i="1"/>
  <c r="S122" i="1"/>
  <c r="R122" i="1"/>
  <c r="Q122" i="1"/>
  <c r="K122" i="1"/>
  <c r="P130" i="1"/>
  <c r="U130" i="1" s="1"/>
  <c r="T130" i="1"/>
  <c r="S130" i="1"/>
  <c r="R130" i="1"/>
  <c r="Q130" i="1"/>
  <c r="K130" i="1"/>
  <c r="P124" i="1"/>
  <c r="U124" i="1" s="1"/>
  <c r="T124" i="1"/>
  <c r="S124" i="1"/>
  <c r="R124" i="1"/>
  <c r="Q124" i="1"/>
  <c r="K124" i="1"/>
  <c r="P54" i="1"/>
  <c r="U54" i="1" s="1"/>
  <c r="T54" i="1"/>
  <c r="S54" i="1"/>
  <c r="R54" i="1"/>
  <c r="Q54" i="1"/>
  <c r="K54" i="1"/>
  <c r="P97" i="1"/>
  <c r="U97" i="1" s="1"/>
  <c r="T97" i="1"/>
  <c r="S97" i="1"/>
  <c r="R97" i="1"/>
  <c r="Q97" i="1"/>
  <c r="K97" i="1"/>
  <c r="P53" i="1"/>
  <c r="U53" i="1" s="1"/>
  <c r="T53" i="1"/>
  <c r="S53" i="1"/>
  <c r="R53" i="1"/>
  <c r="Q53" i="1"/>
  <c r="K53" i="1"/>
  <c r="P116" i="1"/>
  <c r="U116" i="1" s="1"/>
  <c r="T116" i="1"/>
  <c r="S116" i="1"/>
  <c r="R116" i="1"/>
  <c r="Q116" i="1"/>
  <c r="K116" i="1"/>
  <c r="P115" i="1"/>
  <c r="U115" i="1" s="1"/>
  <c r="T115" i="1"/>
  <c r="S115" i="1"/>
  <c r="R115" i="1"/>
  <c r="Q115" i="1"/>
  <c r="K115" i="1"/>
  <c r="P42" i="1"/>
  <c r="U42" i="1" s="1"/>
  <c r="T42" i="1"/>
  <c r="S42" i="1"/>
  <c r="R42" i="1"/>
  <c r="Q42" i="1"/>
  <c r="K42" i="1"/>
  <c r="P114" i="1"/>
  <c r="U114" i="1" s="1"/>
  <c r="T114" i="1"/>
  <c r="S114" i="1"/>
  <c r="R114" i="1"/>
  <c r="Q114" i="1"/>
  <c r="K114" i="1"/>
  <c r="P45" i="1"/>
  <c r="U45" i="1" s="1"/>
  <c r="T45" i="1"/>
  <c r="S45" i="1"/>
  <c r="R45" i="1"/>
  <c r="Q45" i="1"/>
  <c r="K45" i="1"/>
  <c r="P78" i="1"/>
  <c r="U78" i="1" s="1"/>
  <c r="T78" i="1"/>
  <c r="S78" i="1"/>
  <c r="R78" i="1"/>
  <c r="Q78" i="1"/>
  <c r="K78" i="1"/>
  <c r="P23" i="1"/>
  <c r="U23" i="1" s="1"/>
  <c r="T23" i="1"/>
  <c r="S23" i="1"/>
  <c r="R23" i="1"/>
  <c r="Q23" i="1"/>
  <c r="K23" i="1"/>
  <c r="P100" i="1"/>
  <c r="U100" i="1" s="1"/>
  <c r="T100" i="1"/>
  <c r="S100" i="1"/>
  <c r="R100" i="1"/>
  <c r="Q100" i="1"/>
  <c r="K100" i="1"/>
  <c r="P104" i="1"/>
  <c r="U104" i="1" s="1"/>
  <c r="T104" i="1"/>
  <c r="S104" i="1"/>
  <c r="R104" i="1"/>
  <c r="Q104" i="1"/>
  <c r="K104" i="1"/>
  <c r="P935" i="1"/>
  <c r="U935" i="1" s="1"/>
  <c r="T935" i="1"/>
  <c r="S935" i="1"/>
  <c r="R935" i="1"/>
  <c r="Q935" i="1"/>
  <c r="K935" i="1"/>
  <c r="P89" i="1"/>
  <c r="U89" i="1" s="1"/>
  <c r="T89" i="1"/>
  <c r="S89" i="1"/>
  <c r="R89" i="1"/>
  <c r="Q89" i="1"/>
  <c r="K89" i="1"/>
  <c r="P44" i="1"/>
  <c r="U44" i="1" s="1"/>
  <c r="T44" i="1"/>
  <c r="S44" i="1"/>
  <c r="R44" i="1"/>
  <c r="Q44" i="1"/>
  <c r="K44" i="1"/>
  <c r="P105" i="1"/>
  <c r="U105" i="1" s="1"/>
  <c r="T105" i="1"/>
  <c r="S105" i="1"/>
  <c r="R105" i="1"/>
  <c r="Q105" i="1"/>
  <c r="K105" i="1"/>
  <c r="P108" i="1"/>
  <c r="U108" i="1" s="1"/>
  <c r="T108" i="1"/>
  <c r="S108" i="1"/>
  <c r="R108" i="1"/>
  <c r="Q108" i="1"/>
  <c r="K108" i="1"/>
  <c r="P43" i="1"/>
  <c r="U43" i="1" s="1"/>
  <c r="T43" i="1"/>
  <c r="S43" i="1"/>
  <c r="R43" i="1"/>
  <c r="Q43" i="1"/>
  <c r="K43" i="1"/>
  <c r="P131" i="1"/>
  <c r="U131" i="1" s="1"/>
  <c r="T131" i="1"/>
  <c r="S131" i="1"/>
  <c r="R131" i="1"/>
  <c r="Q131" i="1"/>
  <c r="K131" i="1"/>
  <c r="P101" i="1"/>
  <c r="U101" i="1" s="1"/>
  <c r="T101" i="1"/>
  <c r="S101" i="1"/>
  <c r="R101" i="1"/>
  <c r="Q101" i="1"/>
  <c r="K101" i="1"/>
  <c r="P103" i="1"/>
  <c r="U103" i="1" s="1"/>
  <c r="T103" i="1"/>
  <c r="S103" i="1"/>
  <c r="R103" i="1"/>
  <c r="Q103" i="1"/>
  <c r="K103" i="1"/>
  <c r="P120" i="1"/>
  <c r="U120" i="1" s="1"/>
  <c r="T120" i="1"/>
  <c r="S120" i="1"/>
  <c r="R120" i="1"/>
  <c r="Q120" i="1"/>
  <c r="K120" i="1"/>
  <c r="P121" i="1"/>
  <c r="U121" i="1" s="1"/>
  <c r="T121" i="1"/>
  <c r="S121" i="1"/>
  <c r="R121" i="1"/>
  <c r="Q121" i="1"/>
  <c r="K121" i="1"/>
  <c r="P99" i="1"/>
  <c r="U99" i="1" s="1"/>
  <c r="T99" i="1"/>
  <c r="S99" i="1"/>
  <c r="R99" i="1"/>
  <c r="Q99" i="1"/>
  <c r="K99" i="1"/>
  <c r="P68" i="1"/>
  <c r="U68" i="1" s="1"/>
  <c r="T68" i="1"/>
  <c r="S68" i="1"/>
  <c r="R68" i="1"/>
  <c r="Q68" i="1"/>
  <c r="K68" i="1"/>
  <c r="P77" i="1"/>
  <c r="U77" i="1" s="1"/>
  <c r="T77" i="1"/>
  <c r="S77" i="1"/>
  <c r="R77" i="1"/>
  <c r="Q77" i="1"/>
  <c r="K77" i="1"/>
  <c r="P71" i="1"/>
  <c r="U71" i="1" s="1"/>
  <c r="T71" i="1"/>
  <c r="S71" i="1"/>
  <c r="R71" i="1"/>
  <c r="Q71" i="1"/>
  <c r="K71" i="1"/>
  <c r="P65" i="1"/>
  <c r="U65" i="1" s="1"/>
  <c r="T65" i="1"/>
  <c r="S65" i="1"/>
  <c r="R65" i="1"/>
  <c r="Q65" i="1"/>
  <c r="K65" i="1"/>
  <c r="P48" i="1"/>
  <c r="U48" i="1" s="1"/>
  <c r="T48" i="1"/>
  <c r="S48" i="1"/>
  <c r="R48" i="1"/>
  <c r="Q48" i="1"/>
  <c r="K48" i="1"/>
  <c r="T90" i="1"/>
  <c r="T126" i="1"/>
  <c r="T127" i="1"/>
  <c r="T128" i="1"/>
  <c r="T129" i="1"/>
  <c r="T96" i="1"/>
  <c r="T113" i="1"/>
  <c r="T59" i="1"/>
  <c r="T64" i="1"/>
  <c r="S90" i="1"/>
  <c r="S126" i="1"/>
  <c r="S127" i="1"/>
  <c r="S128" i="1"/>
  <c r="S129" i="1"/>
  <c r="S96" i="1"/>
  <c r="S113" i="1"/>
  <c r="S59" i="1"/>
  <c r="S64" i="1"/>
  <c r="R90" i="1"/>
  <c r="R126" i="1"/>
  <c r="R127" i="1"/>
  <c r="R128" i="1"/>
  <c r="R129" i="1"/>
  <c r="R96" i="1"/>
  <c r="R113" i="1"/>
  <c r="R59" i="1"/>
  <c r="R64" i="1"/>
  <c r="Q90" i="1"/>
  <c r="Q126" i="1"/>
  <c r="Q127" i="1"/>
  <c r="Q128" i="1"/>
  <c r="Q129" i="1"/>
  <c r="Q96" i="1"/>
  <c r="Q113" i="1"/>
  <c r="Q59" i="1"/>
  <c r="Q64" i="1"/>
  <c r="K64" i="1"/>
  <c r="P64" i="1"/>
  <c r="U64" i="1" s="1"/>
  <c r="K59" i="1"/>
  <c r="P59" i="1"/>
  <c r="U59" i="1" s="1"/>
  <c r="T60" i="1"/>
  <c r="S60" i="1"/>
  <c r="R60" i="1"/>
  <c r="Q60" i="1"/>
  <c r="T56" i="1"/>
  <c r="S56" i="1"/>
  <c r="R56" i="1"/>
  <c r="Q56" i="1"/>
  <c r="P113" i="1"/>
  <c r="U113" i="1" s="1"/>
  <c r="K113" i="1"/>
  <c r="T88" i="1"/>
  <c r="S88" i="1"/>
  <c r="R88" i="1"/>
  <c r="Q88" i="1"/>
  <c r="P88" i="1"/>
  <c r="U88" i="1" s="1"/>
  <c r="P56" i="1"/>
  <c r="U56" i="1" s="1"/>
  <c r="P60" i="1"/>
  <c r="U60" i="1" s="1"/>
  <c r="P90" i="1"/>
  <c r="U90" i="1" s="1"/>
  <c r="P126" i="1"/>
  <c r="U126" i="1" s="1"/>
  <c r="P127" i="1"/>
  <c r="U127" i="1" s="1"/>
  <c r="P128" i="1"/>
  <c r="U128" i="1" s="1"/>
  <c r="P129" i="1"/>
  <c r="U129" i="1" s="1"/>
  <c r="P96" i="1"/>
  <c r="U96" i="1" s="1"/>
  <c r="K88" i="1"/>
  <c r="K56" i="1"/>
  <c r="K60" i="1"/>
  <c r="K90" i="1"/>
  <c r="K126" i="1"/>
  <c r="K127" i="1"/>
  <c r="K128" i="1"/>
  <c r="K129" i="1"/>
  <c r="K96" i="1"/>
  <c r="P52" i="1"/>
  <c r="U52" i="1" s="1"/>
  <c r="T52" i="1"/>
  <c r="S52" i="1"/>
  <c r="R52" i="1"/>
  <c r="Q52" i="1"/>
  <c r="K52" i="1"/>
  <c r="P107" i="1"/>
  <c r="U107" i="1" s="1"/>
  <c r="T107" i="1"/>
  <c r="S107" i="1"/>
  <c r="R107" i="1"/>
  <c r="Q107" i="1"/>
  <c r="K107" i="1"/>
  <c r="P106" i="1"/>
  <c r="U106" i="1" s="1"/>
  <c r="T106" i="1"/>
  <c r="S106" i="1"/>
  <c r="R106" i="1"/>
  <c r="Q106" i="1"/>
  <c r="K106" i="1"/>
  <c r="P21" i="1"/>
  <c r="U21" i="1" s="1"/>
  <c r="T21" i="1"/>
  <c r="S21" i="1"/>
  <c r="R21" i="1"/>
  <c r="Q21" i="1"/>
  <c r="K21" i="1"/>
  <c r="P51" i="1"/>
  <c r="U51" i="1" s="1"/>
  <c r="T51" i="1"/>
  <c r="S51" i="1"/>
  <c r="R51" i="1"/>
  <c r="Q51" i="1"/>
  <c r="K51" i="1"/>
  <c r="P50" i="1"/>
  <c r="U50" i="1" s="1"/>
  <c r="T50" i="1"/>
  <c r="S50" i="1"/>
  <c r="R50" i="1"/>
  <c r="Q50" i="1"/>
  <c r="K50" i="1"/>
  <c r="P46" i="1"/>
  <c r="U46" i="1" s="1"/>
  <c r="T46" i="1"/>
  <c r="S46" i="1"/>
  <c r="R46" i="1"/>
  <c r="Q46" i="1"/>
  <c r="K46" i="1"/>
  <c r="P41" i="1"/>
  <c r="U41" i="1" s="1"/>
  <c r="T41" i="1"/>
  <c r="S41" i="1"/>
  <c r="R41" i="1"/>
  <c r="Q41" i="1"/>
  <c r="K41" i="1"/>
  <c r="P39" i="1"/>
  <c r="U39" i="1" s="1"/>
  <c r="T39" i="1"/>
  <c r="S39" i="1"/>
  <c r="R39" i="1"/>
  <c r="Q39" i="1"/>
  <c r="K39" i="1"/>
  <c r="P40" i="1"/>
  <c r="U40" i="1" s="1"/>
  <c r="T40" i="1"/>
  <c r="S40" i="1"/>
  <c r="R40" i="1"/>
  <c r="Q40" i="1"/>
  <c r="K40" i="1"/>
  <c r="P95" i="1"/>
  <c r="U95" i="1" s="1"/>
  <c r="T95" i="1"/>
  <c r="S95" i="1"/>
  <c r="R95" i="1"/>
  <c r="Q95" i="1"/>
  <c r="K95" i="1"/>
  <c r="P86" i="1"/>
  <c r="U86" i="1" s="1"/>
  <c r="T86" i="1"/>
  <c r="S86" i="1"/>
  <c r="R86" i="1"/>
  <c r="Q86" i="1"/>
  <c r="K86" i="1"/>
  <c r="P38" i="1"/>
  <c r="U38" i="1" s="1"/>
  <c r="T38" i="1"/>
  <c r="S38" i="1"/>
  <c r="R38" i="1"/>
  <c r="Q38" i="1"/>
  <c r="K38" i="1"/>
  <c r="P36" i="1"/>
  <c r="U36" i="1" s="1"/>
  <c r="T36" i="1"/>
  <c r="S36" i="1"/>
  <c r="R36" i="1"/>
  <c r="Q36" i="1"/>
  <c r="K36" i="1"/>
  <c r="P82" i="1"/>
  <c r="U82" i="1" s="1"/>
  <c r="T82" i="1"/>
  <c r="S82" i="1"/>
  <c r="R82" i="1"/>
  <c r="Q82" i="1"/>
  <c r="K82" i="1"/>
  <c r="P66" i="1"/>
  <c r="U66" i="1" s="1"/>
  <c r="T66" i="1"/>
  <c r="S66" i="1"/>
  <c r="R66" i="1"/>
  <c r="Q66" i="1"/>
  <c r="K66" i="1"/>
  <c r="P76" i="1"/>
  <c r="U76" i="1" s="1"/>
  <c r="T76" i="1"/>
  <c r="S76" i="1"/>
  <c r="R76" i="1"/>
  <c r="Q76" i="1"/>
  <c r="K76" i="1"/>
  <c r="P75" i="1"/>
  <c r="U75" i="1" s="1"/>
  <c r="T75" i="1"/>
  <c r="S75" i="1"/>
  <c r="R75" i="1"/>
  <c r="Q75" i="1"/>
  <c r="K75" i="1"/>
  <c r="P49" i="1"/>
  <c r="U49" i="1" s="1"/>
  <c r="T49" i="1"/>
  <c r="S49" i="1"/>
  <c r="R49" i="1"/>
  <c r="Q49" i="1"/>
  <c r="K49" i="1"/>
  <c r="P17" i="1"/>
  <c r="U17" i="1" s="1"/>
  <c r="T17" i="1"/>
  <c r="S17" i="1"/>
  <c r="R17" i="1"/>
  <c r="Q17" i="1"/>
  <c r="K17" i="1"/>
  <c r="P16" i="1"/>
  <c r="U16" i="1" s="1"/>
  <c r="T16" i="1"/>
  <c r="S16" i="1"/>
  <c r="R16" i="1"/>
  <c r="Q16" i="1"/>
  <c r="K16" i="1"/>
  <c r="T25" i="1"/>
  <c r="T125" i="1"/>
  <c r="T26" i="1"/>
  <c r="T28" i="1"/>
  <c r="T27" i="1"/>
  <c r="T74" i="1"/>
  <c r="T30" i="1"/>
  <c r="T79" i="1"/>
  <c r="T80" i="1"/>
  <c r="T67" i="1"/>
  <c r="T81" i="1"/>
  <c r="T83" i="1"/>
  <c r="T31" i="1"/>
  <c r="T29" i="1"/>
  <c r="T84" i="1"/>
  <c r="T91" i="1"/>
  <c r="T92" i="1"/>
  <c r="T85" i="1"/>
  <c r="T33" i="1"/>
  <c r="T32" i="1"/>
  <c r="T93" i="1"/>
  <c r="T37" i="1"/>
  <c r="T70" i="1"/>
  <c r="T72" i="1"/>
  <c r="T87" i="1"/>
  <c r="T73" i="1"/>
  <c r="T94" i="1"/>
  <c r="T34" i="1"/>
  <c r="T35" i="1"/>
  <c r="T98" i="1"/>
  <c r="S25" i="1"/>
  <c r="S125" i="1"/>
  <c r="S26" i="1"/>
  <c r="S28" i="1"/>
  <c r="S27" i="1"/>
  <c r="S74" i="1"/>
  <c r="S30" i="1"/>
  <c r="S79" i="1"/>
  <c r="S80" i="1"/>
  <c r="S67" i="1"/>
  <c r="S81" i="1"/>
  <c r="S83" i="1"/>
  <c r="S31" i="1"/>
  <c r="S29" i="1"/>
  <c r="S84" i="1"/>
  <c r="S91" i="1"/>
  <c r="S92" i="1"/>
  <c r="S85" i="1"/>
  <c r="S33" i="1"/>
  <c r="S32" i="1"/>
  <c r="S93" i="1"/>
  <c r="S37" i="1"/>
  <c r="S70" i="1"/>
  <c r="S72" i="1"/>
  <c r="S87" i="1"/>
  <c r="S73" i="1"/>
  <c r="S94" i="1"/>
  <c r="S34" i="1"/>
  <c r="S35" i="1"/>
  <c r="S98" i="1"/>
  <c r="R25" i="1"/>
  <c r="R125" i="1"/>
  <c r="R26" i="1"/>
  <c r="R28" i="1"/>
  <c r="R27" i="1"/>
  <c r="R74" i="1"/>
  <c r="R30" i="1"/>
  <c r="R79" i="1"/>
  <c r="R80" i="1"/>
  <c r="R67" i="1"/>
  <c r="R81" i="1"/>
  <c r="R83" i="1"/>
  <c r="R31" i="1"/>
  <c r="R29" i="1"/>
  <c r="R84" i="1"/>
  <c r="R91" i="1"/>
  <c r="R92" i="1"/>
  <c r="R85" i="1"/>
  <c r="R33" i="1"/>
  <c r="R32" i="1"/>
  <c r="R93" i="1"/>
  <c r="R37" i="1"/>
  <c r="R70" i="1"/>
  <c r="R72" i="1"/>
  <c r="R87" i="1"/>
  <c r="R73" i="1"/>
  <c r="R94" i="1"/>
  <c r="R34" i="1"/>
  <c r="R35" i="1"/>
  <c r="R98" i="1"/>
  <c r="Q25" i="1"/>
  <c r="Q125" i="1"/>
  <c r="Q26" i="1"/>
  <c r="Q28" i="1"/>
  <c r="Q27" i="1"/>
  <c r="Q74" i="1"/>
  <c r="Q30" i="1"/>
  <c r="Q79" i="1"/>
  <c r="Q80" i="1"/>
  <c r="Q67" i="1"/>
  <c r="Q81" i="1"/>
  <c r="Q83" i="1"/>
  <c r="Q31" i="1"/>
  <c r="Q29" i="1"/>
  <c r="Q84" i="1"/>
  <c r="Q91" i="1"/>
  <c r="Q92" i="1"/>
  <c r="Q85" i="1"/>
  <c r="Q33" i="1"/>
  <c r="Q32" i="1"/>
  <c r="Q93" i="1"/>
  <c r="Q37" i="1"/>
  <c r="Q70" i="1"/>
  <c r="Q72" i="1"/>
  <c r="Q87" i="1"/>
  <c r="Q73" i="1"/>
  <c r="Q94" i="1"/>
  <c r="Q34" i="1"/>
  <c r="Q35" i="1"/>
  <c r="Q98" i="1"/>
  <c r="P28" i="1"/>
  <c r="U28" i="1" s="1"/>
  <c r="P27" i="1"/>
  <c r="U27" i="1" s="1"/>
  <c r="P74" i="1"/>
  <c r="U74" i="1" s="1"/>
  <c r="P30" i="1"/>
  <c r="U30" i="1" s="1"/>
  <c r="P79" i="1"/>
  <c r="U79" i="1" s="1"/>
  <c r="P80" i="1"/>
  <c r="U80" i="1" s="1"/>
  <c r="P67" i="1"/>
  <c r="U67" i="1" s="1"/>
  <c r="P81" i="1"/>
  <c r="U81" i="1" s="1"/>
  <c r="P83" i="1"/>
  <c r="U83" i="1" s="1"/>
  <c r="P31" i="1"/>
  <c r="U31" i="1" s="1"/>
  <c r="P29" i="1"/>
  <c r="U29" i="1" s="1"/>
  <c r="P84" i="1"/>
  <c r="U84" i="1" s="1"/>
  <c r="P91" i="1"/>
  <c r="U91" i="1" s="1"/>
  <c r="P92" i="1"/>
  <c r="U92" i="1" s="1"/>
  <c r="P85" i="1"/>
  <c r="U85" i="1" s="1"/>
  <c r="P33" i="1"/>
  <c r="U33" i="1" s="1"/>
  <c r="P32" i="1"/>
  <c r="U32" i="1" s="1"/>
  <c r="P93" i="1"/>
  <c r="U93" i="1" s="1"/>
  <c r="P37" i="1"/>
  <c r="U37" i="1" s="1"/>
  <c r="P70" i="1"/>
  <c r="U70" i="1" s="1"/>
  <c r="P72" i="1"/>
  <c r="U72" i="1" s="1"/>
  <c r="P87" i="1"/>
  <c r="U87" i="1" s="1"/>
  <c r="P73" i="1"/>
  <c r="U73" i="1" s="1"/>
  <c r="P94" i="1"/>
  <c r="U94" i="1" s="1"/>
  <c r="P34" i="1"/>
  <c r="U34" i="1" s="1"/>
  <c r="P35" i="1"/>
  <c r="U35" i="1" s="1"/>
  <c r="P98" i="1"/>
  <c r="U98" i="1" s="1"/>
  <c r="P25" i="1"/>
  <c r="U25" i="1" s="1"/>
  <c r="P125" i="1"/>
  <c r="U125" i="1" s="1"/>
  <c r="P26" i="1"/>
  <c r="U26" i="1" s="1"/>
  <c r="K98" i="1"/>
  <c r="K35" i="1"/>
  <c r="K34" i="1"/>
  <c r="K94" i="1"/>
  <c r="K73" i="1"/>
  <c r="K87" i="1"/>
  <c r="K72" i="1"/>
  <c r="K70" i="1"/>
  <c r="K37" i="1"/>
  <c r="K93" i="1"/>
  <c r="K32" i="1"/>
  <c r="K33" i="1"/>
  <c r="K85" i="1"/>
  <c r="K92" i="1"/>
  <c r="K91" i="1"/>
  <c r="K84" i="1"/>
  <c r="K29" i="1"/>
  <c r="K31" i="1"/>
  <c r="K83" i="1"/>
  <c r="K81" i="1"/>
  <c r="K67" i="1"/>
  <c r="K80" i="1"/>
  <c r="K79" i="1"/>
  <c r="K30" i="1"/>
  <c r="K74" i="1"/>
  <c r="K27" i="1"/>
  <c r="K28" i="1"/>
  <c r="K26" i="1"/>
  <c r="K125" i="1"/>
  <c r="K25" i="1"/>
  <c r="P69" i="1"/>
  <c r="U69" i="1" s="1"/>
  <c r="T69" i="1"/>
  <c r="S69" i="1"/>
  <c r="R69" i="1"/>
  <c r="Q69" i="1"/>
  <c r="K69" i="1"/>
  <c r="P47" i="1"/>
  <c r="U47" i="1" s="1"/>
  <c r="T47" i="1"/>
  <c r="S47" i="1"/>
  <c r="R47" i="1"/>
  <c r="Q47" i="1"/>
  <c r="K47" i="1"/>
  <c r="P112" i="1"/>
  <c r="U112" i="1" s="1"/>
  <c r="T112" i="1"/>
  <c r="S112" i="1"/>
  <c r="R112" i="1"/>
  <c r="Q112" i="1"/>
  <c r="K112" i="1"/>
  <c r="P19" i="1"/>
  <c r="U19" i="1" s="1"/>
  <c r="T19" i="1"/>
  <c r="S19" i="1"/>
  <c r="R19" i="1"/>
  <c r="Q19" i="1"/>
  <c r="K19" i="1"/>
  <c r="P18" i="1"/>
  <c r="U18" i="1" s="1"/>
  <c r="T18" i="1"/>
  <c r="S18" i="1"/>
  <c r="R18" i="1"/>
  <c r="Q18" i="1"/>
  <c r="K18" i="1"/>
  <c r="P15" i="1"/>
  <c r="U15" i="1" s="1"/>
  <c r="T15" i="1"/>
  <c r="S15" i="1"/>
  <c r="R15" i="1"/>
  <c r="Q15" i="1"/>
  <c r="K15" i="1"/>
  <c r="P14" i="1"/>
  <c r="U14" i="1" s="1"/>
  <c r="T14" i="1"/>
  <c r="S14" i="1"/>
  <c r="R14" i="1"/>
  <c r="Q14" i="1"/>
  <c r="K14" i="1"/>
  <c r="P12" i="1"/>
  <c r="U12" i="1" s="1"/>
  <c r="T12" i="1"/>
  <c r="S12" i="1"/>
  <c r="R12" i="1"/>
  <c r="Q12" i="1"/>
  <c r="K12" i="1"/>
  <c r="P11" i="1"/>
  <c r="U11" i="1" s="1"/>
  <c r="T11" i="1"/>
  <c r="S11" i="1"/>
  <c r="R11" i="1"/>
  <c r="Q11" i="1"/>
  <c r="K11" i="1"/>
  <c r="P10" i="1"/>
  <c r="U10" i="1" s="1"/>
  <c r="T10" i="1"/>
  <c r="S10" i="1"/>
  <c r="R10" i="1"/>
  <c r="Q10" i="1"/>
  <c r="K10" i="1"/>
  <c r="P9" i="1"/>
  <c r="U9" i="1" s="1"/>
  <c r="T9" i="1"/>
  <c r="S9" i="1"/>
  <c r="R9" i="1"/>
  <c r="Q9" i="1"/>
  <c r="K9" i="1"/>
  <c r="P13" i="1"/>
  <c r="U13" i="1" s="1"/>
  <c r="T13" i="1"/>
  <c r="S13" i="1"/>
  <c r="R13" i="1"/>
  <c r="Q13" i="1"/>
  <c r="K13" i="1"/>
  <c r="P3" i="1"/>
  <c r="U3" i="1" s="1"/>
  <c r="T3" i="1"/>
  <c r="S3" i="1"/>
  <c r="R3" i="1"/>
  <c r="Q3" i="1"/>
  <c r="K3" i="1"/>
  <c r="P4" i="1"/>
  <c r="U4" i="1" s="1"/>
  <c r="T4" i="1"/>
  <c r="S4" i="1"/>
  <c r="R4" i="1"/>
  <c r="Q4" i="1"/>
  <c r="K4" i="1"/>
  <c r="P8" i="1"/>
  <c r="U8" i="1" s="1"/>
  <c r="T8" i="1"/>
  <c r="S8" i="1"/>
  <c r="R8" i="1"/>
  <c r="Q8" i="1"/>
  <c r="K8" i="1"/>
  <c r="P7" i="1"/>
  <c r="U7" i="1" s="1"/>
  <c r="T7" i="1"/>
  <c r="S7" i="1"/>
  <c r="R7" i="1"/>
  <c r="Q7" i="1"/>
  <c r="K7" i="1"/>
  <c r="P6" i="1"/>
  <c r="U6" i="1" s="1"/>
  <c r="T6" i="1"/>
  <c r="S6" i="1"/>
  <c r="R6" i="1"/>
  <c r="Q6" i="1"/>
  <c r="K6" i="1"/>
  <c r="P5" i="1"/>
  <c r="U5" i="1" s="1"/>
  <c r="T5" i="1"/>
  <c r="S5" i="1"/>
  <c r="R5" i="1"/>
  <c r="Q5" i="1"/>
  <c r="K5" i="1"/>
  <c r="T648" i="1"/>
  <c r="Q566" i="1"/>
  <c r="T566" i="1"/>
  <c r="P566" i="1"/>
  <c r="U566" i="1" s="1"/>
  <c r="P648" i="1"/>
  <c r="U648" i="1" s="1"/>
  <c r="T970" i="1" l="1"/>
  <c r="Q970" i="1"/>
  <c r="P970" i="1"/>
  <c r="U970" i="1" s="1"/>
  <c r="R970" i="1"/>
  <c r="S970" i="1"/>
  <c r="I1" i="1"/>
  <c r="S876" i="1"/>
  <c r="K566" i="1"/>
  <c r="K1" i="1"/>
  <c r="H1" i="1"/>
  <c r="P1" i="1"/>
  <c r="T689" i="1"/>
  <c r="Q689" i="1"/>
  <c r="K689" i="1"/>
  <c r="R689" i="1"/>
  <c r="S689" i="1"/>
  <c r="S566" i="1"/>
  <c r="R566" i="1"/>
  <c r="Q648" i="1"/>
  <c r="P562" i="1"/>
  <c r="U562" i="1" s="1"/>
  <c r="R562" i="1"/>
  <c r="T562" i="1"/>
  <c r="O1" i="1" s="1"/>
  <c r="Q562" i="1"/>
  <c r="K648" i="1"/>
  <c r="R648" i="1"/>
  <c r="K562" i="1"/>
  <c r="S562" i="1"/>
  <c r="Q876" i="1"/>
  <c r="M1" i="1" l="1"/>
  <c r="L1" i="1"/>
  <c r="N1" i="1"/>
</calcChain>
</file>

<file path=xl/sharedStrings.xml><?xml version="1.0" encoding="utf-8"?>
<sst xmlns="http://schemas.openxmlformats.org/spreadsheetml/2006/main" count="9347" uniqueCount="168">
  <si>
    <t>County</t>
  </si>
  <si>
    <t>Variety</t>
  </si>
  <si>
    <t>Lint Pounds</t>
  </si>
  <si>
    <t>Bales</t>
  </si>
  <si>
    <t>Acres</t>
  </si>
  <si>
    <t>Staple</t>
  </si>
  <si>
    <t>MIC</t>
  </si>
  <si>
    <t>Price</t>
  </si>
  <si>
    <t>Staple Avg</t>
  </si>
  <si>
    <t>MIC Avg</t>
  </si>
  <si>
    <t>Strength Avg</t>
  </si>
  <si>
    <t>Price Avg</t>
  </si>
  <si>
    <t>Gross Value Avg</t>
  </si>
  <si>
    <t>Subtotals and Weighted Averages</t>
  </si>
  <si>
    <t>Str</t>
  </si>
  <si>
    <t>Irr. Type</t>
  </si>
  <si>
    <t>Gaines</t>
  </si>
  <si>
    <t>Dryland</t>
  </si>
  <si>
    <t>Lubbock</t>
  </si>
  <si>
    <t>Drip</t>
  </si>
  <si>
    <t>Dawson</t>
  </si>
  <si>
    <t>Lynn</t>
  </si>
  <si>
    <t>Floyd</t>
  </si>
  <si>
    <t>Terry</t>
  </si>
  <si>
    <t>Martin</t>
  </si>
  <si>
    <t>Hale</t>
  </si>
  <si>
    <t>Briscoe</t>
  </si>
  <si>
    <t>Wilbarger</t>
  </si>
  <si>
    <t>Hall</t>
  </si>
  <si>
    <t>Yoakum</t>
  </si>
  <si>
    <t>Collingsworth</t>
  </si>
  <si>
    <t>Childress</t>
  </si>
  <si>
    <t>Fisher</t>
  </si>
  <si>
    <t>Carson</t>
  </si>
  <si>
    <t>Moore</t>
  </si>
  <si>
    <t>Donley</t>
  </si>
  <si>
    <t>Mitchell</t>
  </si>
  <si>
    <t>Year</t>
  </si>
  <si>
    <t>State</t>
  </si>
  <si>
    <t>Pivot</t>
  </si>
  <si>
    <t>AR</t>
  </si>
  <si>
    <t>Furrow</t>
  </si>
  <si>
    <t>MO</t>
  </si>
  <si>
    <t>Pemiscot</t>
  </si>
  <si>
    <t>TX</t>
  </si>
  <si>
    <t>OK</t>
  </si>
  <si>
    <t>Tillman</t>
  </si>
  <si>
    <t>Hockley</t>
  </si>
  <si>
    <t>Swisher</t>
  </si>
  <si>
    <t>Lamb</t>
  </si>
  <si>
    <t>Pivot - LW</t>
  </si>
  <si>
    <t>Cochran</t>
  </si>
  <si>
    <t>Cottle</t>
  </si>
  <si>
    <t>Hutchinson</t>
  </si>
  <si>
    <t>Sherman</t>
  </si>
  <si>
    <t>AZ</t>
  </si>
  <si>
    <t>Jackson</t>
  </si>
  <si>
    <t>Pima</t>
  </si>
  <si>
    <t>TN</t>
  </si>
  <si>
    <t>Dyer</t>
  </si>
  <si>
    <t>Clay</t>
  </si>
  <si>
    <t>Stoddard</t>
  </si>
  <si>
    <t>AM UA48</t>
  </si>
  <si>
    <t>Knox</t>
  </si>
  <si>
    <t>Caddo</t>
  </si>
  <si>
    <t>Row</t>
  </si>
  <si>
    <t>Grady</t>
  </si>
  <si>
    <t>Culberson</t>
  </si>
  <si>
    <t>Tom Green</t>
  </si>
  <si>
    <t>Haskell</t>
  </si>
  <si>
    <t>NM</t>
  </si>
  <si>
    <t>Dickens</t>
  </si>
  <si>
    <t>Beckham</t>
  </si>
  <si>
    <t>Cameron</t>
  </si>
  <si>
    <t>Lea</t>
  </si>
  <si>
    <t>Wichita</t>
  </si>
  <si>
    <t>Jones</t>
  </si>
  <si>
    <t>GA</t>
  </si>
  <si>
    <t>NG 3406 B2XF</t>
  </si>
  <si>
    <t>NG 5007 B2XF</t>
  </si>
  <si>
    <t>Water (GPA)</t>
  </si>
  <si>
    <t>Harvest Method</t>
  </si>
  <si>
    <t>Picked</t>
  </si>
  <si>
    <t>Stripped</t>
  </si>
  <si>
    <t>NG 3405 B2XF</t>
  </si>
  <si>
    <t>NG 3522 B2XF</t>
  </si>
  <si>
    <t>NG 3500 XF</t>
  </si>
  <si>
    <t>NG 4545 B2XF</t>
  </si>
  <si>
    <t>NG 3517 B2XF</t>
  </si>
  <si>
    <t>Washita</t>
  </si>
  <si>
    <t>Pinal</t>
  </si>
  <si>
    <t>Crosby</t>
  </si>
  <si>
    <t>Colquitt</t>
  </si>
  <si>
    <t>Hansford</t>
  </si>
  <si>
    <t>Howard</t>
  </si>
  <si>
    <t>Cook</t>
  </si>
  <si>
    <t>Berrien</t>
  </si>
  <si>
    <t>Scurry</t>
  </si>
  <si>
    <t>Worth</t>
  </si>
  <si>
    <t>NG 4689 B2XF</t>
  </si>
  <si>
    <t>NG 3640 XF</t>
  </si>
  <si>
    <t>SC</t>
  </si>
  <si>
    <t>Barnwell</t>
  </si>
  <si>
    <t>NG 3699 B2XF</t>
  </si>
  <si>
    <t>Ochiltree</t>
  </si>
  <si>
    <t>Garza</t>
  </si>
  <si>
    <t>NG 4601 B2XF</t>
  </si>
  <si>
    <t>Nolan</t>
  </si>
  <si>
    <t>Gibson</t>
  </si>
  <si>
    <t xml:space="preserve">Tom Green </t>
  </si>
  <si>
    <t>Bailey</t>
  </si>
  <si>
    <t>Borden</t>
  </si>
  <si>
    <t>Wheeler</t>
  </si>
  <si>
    <t>Harmon</t>
  </si>
  <si>
    <t>Dallam</t>
  </si>
  <si>
    <t xml:space="preserve">Hartley </t>
  </si>
  <si>
    <t>Deaf Smith</t>
  </si>
  <si>
    <t>Irr - Row</t>
  </si>
  <si>
    <t>KS</t>
  </si>
  <si>
    <t>Pratt</t>
  </si>
  <si>
    <t>Runnells</t>
  </si>
  <si>
    <t>Sumner</t>
  </si>
  <si>
    <t>Foard</t>
  </si>
  <si>
    <t>Randall</t>
  </si>
  <si>
    <t xml:space="preserve">Gaines </t>
  </si>
  <si>
    <t>Calhoun</t>
  </si>
  <si>
    <t>Matagorda</t>
  </si>
  <si>
    <t>Fort Bend</t>
  </si>
  <si>
    <t>Nueces</t>
  </si>
  <si>
    <t>Ft. Bend</t>
  </si>
  <si>
    <t>NG 5711 B3XF</t>
  </si>
  <si>
    <t>Willacy</t>
  </si>
  <si>
    <t xml:space="preserve">Pivot </t>
  </si>
  <si>
    <t>NG 3780 B2XF</t>
  </si>
  <si>
    <t>NG 4777 B2XF</t>
  </si>
  <si>
    <t>Tx</t>
  </si>
  <si>
    <t>NG 4792 XF</t>
  </si>
  <si>
    <t>Midland</t>
  </si>
  <si>
    <t>Runnels</t>
  </si>
  <si>
    <t>Concho</t>
  </si>
  <si>
    <t>Bee</t>
  </si>
  <si>
    <t>Wharton</t>
  </si>
  <si>
    <t>Brazoria</t>
  </si>
  <si>
    <t>Jim Wells</t>
  </si>
  <si>
    <t>Washington</t>
  </si>
  <si>
    <t>Comanche</t>
  </si>
  <si>
    <t>Taylor</t>
  </si>
  <si>
    <t>NG 4936 B3XF</t>
  </si>
  <si>
    <t>NG 3930 B3XF</t>
  </si>
  <si>
    <t>NG 2982 B3XF</t>
  </si>
  <si>
    <t>NG 3956 B3XF</t>
  </si>
  <si>
    <t>Shackelford</t>
  </si>
  <si>
    <t>Gross Value/ Acre</t>
  </si>
  <si>
    <t>Yield/ Acre</t>
  </si>
  <si>
    <t>NG 3729 B2XF</t>
  </si>
  <si>
    <t>NG 4098 B3XF</t>
  </si>
  <si>
    <t>Hill</t>
  </si>
  <si>
    <t>Ellis</t>
  </si>
  <si>
    <t>Navarro</t>
  </si>
  <si>
    <t>AMX19A016B3XF</t>
  </si>
  <si>
    <t>AMX19A015B3XF</t>
  </si>
  <si>
    <t>AMX19A014B3XF</t>
  </si>
  <si>
    <t>AMX19A018B3XF</t>
  </si>
  <si>
    <t>AMX19B001B3XF</t>
  </si>
  <si>
    <t>AMX19B002B3XF</t>
  </si>
  <si>
    <t>AMX19B003B3XF</t>
  </si>
  <si>
    <t>Kleberg</t>
  </si>
  <si>
    <t>Brazos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</si>
</sst>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&quot;$&quot;#,##0.00"/>
    <numFmt numFmtId="167" formatCode="0.0"/>
  </numFmts>
  <fonts count="6" x14ac:knownFonts="1">
    <font>
      <sz val="10"/>
      <name val="Calibri"/>
      <family val="2"/>
      <scheme val="minor"/>
    </font>
    <font>
      <sz val="10"/>
      <name val="Comic Sans MS"/>
      <family val="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5" fontId="2" fillId="0" borderId="0" xfId="1" applyNumberFormat="1" applyFont="1" applyProtection="1"/>
    <xf numFmtId="0" fontId="2" fillId="0" borderId="0" xfId="0" applyFont="1" applyProtection="1"/>
    <xf numFmtId="167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165" fontId="2" fillId="0" borderId="0" xfId="1" applyNumberFormat="1" applyFont="1"/>
    <xf numFmtId="167" fontId="2" fillId="0" borderId="0" xfId="0" applyNumberFormat="1" applyFont="1"/>
    <xf numFmtId="164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/>
    <xf numFmtId="165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4" fontId="4" fillId="0" borderId="0" xfId="2" applyNumberFormat="1" applyFont="1" applyAlignment="1">
      <alignment vertical="center"/>
    </xf>
    <xf numFmtId="166" fontId="4" fillId="0" borderId="0" xfId="2" applyNumberFormat="1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3" fontId="2" fillId="0" borderId="0" xfId="1" applyNumberFormat="1" applyFont="1" applyAlignment="1"/>
    <xf numFmtId="165" fontId="2" fillId="0" borderId="0" xfId="1" applyNumberFormat="1" applyFont="1" applyAlignment="1"/>
    <xf numFmtId="165" fontId="2" fillId="0" borderId="0" xfId="1" applyNumberFormat="1" applyFont="1" applyAlignment="1" applyProtection="1"/>
    <xf numFmtId="167" fontId="2" fillId="0" borderId="0" xfId="0" applyNumberFormat="1" applyFont="1" applyAlignment="1"/>
    <xf numFmtId="164" fontId="2" fillId="0" borderId="0" xfId="0" applyNumberFormat="1" applyFont="1" applyAlignment="1"/>
    <xf numFmtId="166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 applyProtection="1"/>
    <xf numFmtId="3" fontId="3" fillId="0" borderId="0" xfId="0" applyNumberFormat="1" applyFont="1" applyAlignment="1"/>
    <xf numFmtId="0" fontId="2" fillId="0" borderId="0" xfId="0" applyFont="1" applyFill="1" applyAlignment="1">
      <alignment horizontal="center"/>
    </xf>
    <xf numFmtId="165" fontId="2" fillId="0" borderId="0" xfId="3" applyNumberFormat="1" applyFont="1" applyAlignment="1"/>
    <xf numFmtId="0" fontId="0" fillId="0" borderId="0" xfId="0" applyFont="1" applyAlignment="1"/>
    <xf numFmtId="0" fontId="0" fillId="0" borderId="0" xfId="0" applyFont="1" applyAlignment="1" applyProtection="1"/>
    <xf numFmtId="0" fontId="5" fillId="0" borderId="0" xfId="0" applyFont="1" applyAlignment="1">
      <alignment horizontal="center" vertical="center" wrapText="1"/>
    </xf>
  </cellXfs>
  <cellStyles count="4">
    <cellStyle name="Comma" xfId="1" builtinId="3"/>
    <cellStyle name="Comma 2" xfId="3" xr:uid="{1731298F-04D7-423F-A7B5-2FC72D04D2E9}"/>
    <cellStyle name="Currency" xfId="2" builtinId="4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fitToPage="1"/>
  </sheetPr>
  <dimension ref="A1:V1871"/>
  <sheetViews>
    <sheetView tabSelected="1" zoomScaleNormal="100" workbookViewId="0">
      <pane ySplit="2" topLeftCell="A1437" activePane="bottomLeft" state="frozen"/>
      <selection pane="bottomLeft" activeCell="J3" sqref="J3:J1871"/>
    </sheetView>
  </sheetViews>
  <sheetFormatPr defaultColWidth="9" defaultRowHeight="12.75" x14ac:dyDescent="0.2"/>
  <cols>
    <col min="1" max="1" width="8.140625" style="20" customWidth="1"/>
    <col min="2" max="2" width="10.5703125" style="20" customWidth="1"/>
    <col min="3" max="3" width="8" style="14" customWidth="1"/>
    <col min="4" max="4" width="10.42578125" style="13" customWidth="1"/>
    <col min="5" max="5" width="8.5703125" style="1" customWidth="1"/>
    <col min="6" max="6" width="10.5703125" style="1" customWidth="1"/>
    <col min="7" max="7" width="15.28515625" style="18" customWidth="1"/>
    <col min="8" max="8" width="14.7109375" style="15" bestFit="1" customWidth="1"/>
    <col min="9" max="9" width="9.5703125" style="1" bestFit="1" customWidth="1"/>
    <col min="10" max="10" width="10.28515625" style="9" bestFit="1" customWidth="1"/>
    <col min="11" max="11" width="8.140625" style="15" customWidth="1"/>
    <col min="12" max="12" width="9.28515625" style="10" customWidth="1"/>
    <col min="13" max="13" width="7.5703125" style="10" customWidth="1"/>
    <col min="14" max="14" width="7" style="10" customWidth="1"/>
    <col min="15" max="15" width="8.28515625" style="11" customWidth="1"/>
    <col min="16" max="16" width="10.85546875" style="12" bestFit="1" customWidth="1"/>
    <col min="17" max="17" width="11" style="2" hidden="1" customWidth="1"/>
    <col min="18" max="18" width="10" style="3" hidden="1" customWidth="1"/>
    <col min="19" max="19" width="11.28515625" style="3" hidden="1" customWidth="1"/>
    <col min="20" max="20" width="8.5703125" style="3" hidden="1" customWidth="1"/>
    <col min="21" max="21" width="12.28515625" style="3" hidden="1" customWidth="1"/>
    <col min="22" max="22" width="14.140625" style="1" customWidth="1"/>
    <col min="23" max="16384" width="9" style="1"/>
  </cols>
  <sheetData>
    <row r="1" spans="1:21" ht="29.25" customHeight="1" x14ac:dyDescent="0.2">
      <c r="F1" s="42" t="s">
        <v>13</v>
      </c>
      <c r="G1" s="42"/>
      <c r="H1" s="22">
        <f>SUBTOTAL(9,H2:H64910)</f>
        <v>211533656.80000001</v>
      </c>
      <c r="I1" s="23">
        <f>SUBTOTAL(9,I2:I64910)</f>
        <v>429851.6</v>
      </c>
      <c r="J1" s="23">
        <f>SUBTOTAL(9,J2:J64910)</f>
        <v>203718.85999999996</v>
      </c>
      <c r="K1" s="22">
        <f>SUBTOTAL(9,H2:H64910)/SUBTOTAL(9,J2:J64910)</f>
        <v>1038.3606937521645</v>
      </c>
      <c r="L1" s="24">
        <f>SUBTOTAL(9,Q2:Q3652)/SUBTOTAL(9,H2:H3652)</f>
        <v>35.890943302550696</v>
      </c>
      <c r="M1" s="24">
        <f>SUBTOTAL(9,R2:R64910)/SUBTOTAL(9,$H2:$H64910)</f>
        <v>4.2087751217961262</v>
      </c>
      <c r="N1" s="24">
        <f>SUBTOTAL(9,S2:S64910)/SUBTOTAL(9,$H2:$H64910)</f>
        <v>30.202566995107095</v>
      </c>
      <c r="O1" s="25">
        <f>SUBTOTAL(9,T2:T64910)/SUBTOTAL(9,$H2:$H64910)</f>
        <v>0.53903866950214196</v>
      </c>
      <c r="P1" s="26">
        <f>SUBTOTAL(9,U2:U64910)/SUBTOTAL(9,$H2:$H64910)</f>
        <v>674.27819543347368</v>
      </c>
    </row>
    <row r="2" spans="1:21" ht="25.5" x14ac:dyDescent="0.2">
      <c r="A2" s="21" t="s">
        <v>37</v>
      </c>
      <c r="B2" s="21" t="s">
        <v>15</v>
      </c>
      <c r="C2" s="4" t="s">
        <v>80</v>
      </c>
      <c r="D2" s="21" t="s">
        <v>81</v>
      </c>
      <c r="E2" s="21" t="s">
        <v>38</v>
      </c>
      <c r="F2" s="21" t="s">
        <v>0</v>
      </c>
      <c r="G2" s="21" t="s">
        <v>1</v>
      </c>
      <c r="H2" s="17" t="s">
        <v>2</v>
      </c>
      <c r="I2" s="21" t="s">
        <v>3</v>
      </c>
      <c r="J2" s="19" t="s">
        <v>4</v>
      </c>
      <c r="K2" s="16" t="s">
        <v>153</v>
      </c>
      <c r="L2" s="4" t="s">
        <v>5</v>
      </c>
      <c r="M2" s="4" t="s">
        <v>6</v>
      </c>
      <c r="N2" s="4" t="s">
        <v>14</v>
      </c>
      <c r="O2" s="5" t="s">
        <v>7</v>
      </c>
      <c r="P2" s="6" t="s">
        <v>152</v>
      </c>
      <c r="Q2" s="7" t="s">
        <v>8</v>
      </c>
      <c r="R2" s="8" t="s">
        <v>9</v>
      </c>
      <c r="S2" s="8" t="s">
        <v>10</v>
      </c>
      <c r="T2" s="8" t="s">
        <v>11</v>
      </c>
      <c r="U2" s="8" t="s">
        <v>12</v>
      </c>
    </row>
    <row r="3" spans="1:21" s="27" customFormat="1" x14ac:dyDescent="0.2">
      <c r="A3" s="13">
        <v>2012</v>
      </c>
      <c r="B3" s="13" t="s">
        <v>41</v>
      </c>
      <c r="C3" s="14"/>
      <c r="D3" s="13"/>
      <c r="E3" s="27" t="s">
        <v>40</v>
      </c>
      <c r="F3" s="27" t="s">
        <v>60</v>
      </c>
      <c r="G3" s="28" t="s">
        <v>62</v>
      </c>
      <c r="H3" s="29">
        <v>86086</v>
      </c>
      <c r="I3" s="30">
        <v>179</v>
      </c>
      <c r="J3" s="30">
        <v>75.400000000000006</v>
      </c>
      <c r="K3" s="29">
        <f t="shared" ref="K3:K66" si="0">IF(J3="",0,H3/J3)</f>
        <v>1141.7241379310344</v>
      </c>
      <c r="L3" s="32">
        <v>39.869999999999997</v>
      </c>
      <c r="M3" s="32">
        <v>4.71</v>
      </c>
      <c r="N3" s="32">
        <v>37</v>
      </c>
      <c r="O3" s="33">
        <v>0.56720000000000004</v>
      </c>
      <c r="P3" s="34">
        <f t="shared" ref="P3:P66" si="1">IF(J3="",0,O3*H3/J3)</f>
        <v>647.58593103448277</v>
      </c>
      <c r="Q3" s="31">
        <f t="shared" ref="Q3:Q66" si="2">$H3*L3</f>
        <v>3432248.82</v>
      </c>
      <c r="R3" s="31">
        <f t="shared" ref="R3:R66" si="3">$H3*M3</f>
        <v>405465.06</v>
      </c>
      <c r="S3" s="31">
        <f t="shared" ref="S3:S66" si="4">$H3*N3</f>
        <v>3185182</v>
      </c>
      <c r="T3" s="31">
        <f t="shared" ref="T3:T66" si="5">$H3*O3</f>
        <v>48827.979200000002</v>
      </c>
      <c r="U3" s="31">
        <f t="shared" ref="U3:U66" si="6">$H3*P3</f>
        <v>55748082.45903448</v>
      </c>
    </row>
    <row r="4" spans="1:21" s="27" customFormat="1" x14ac:dyDescent="0.2">
      <c r="A4" s="13">
        <v>2012</v>
      </c>
      <c r="B4" s="13" t="s">
        <v>39</v>
      </c>
      <c r="C4" s="14"/>
      <c r="D4" s="13"/>
      <c r="E4" s="27" t="s">
        <v>44</v>
      </c>
      <c r="F4" s="27" t="s">
        <v>16</v>
      </c>
      <c r="G4" s="28" t="s">
        <v>62</v>
      </c>
      <c r="H4" s="29">
        <v>128388</v>
      </c>
      <c r="I4" s="30">
        <v>268</v>
      </c>
      <c r="J4" s="30">
        <v>120</v>
      </c>
      <c r="K4" s="29">
        <f t="shared" si="0"/>
        <v>1069.9000000000001</v>
      </c>
      <c r="L4" s="32">
        <v>38.03</v>
      </c>
      <c r="M4" s="32">
        <v>4.78</v>
      </c>
      <c r="N4" s="32">
        <v>34.979999999999997</v>
      </c>
      <c r="O4" s="33">
        <v>0.57799999999999996</v>
      </c>
      <c r="P4" s="34">
        <f t="shared" si="1"/>
        <v>618.40219999999999</v>
      </c>
      <c r="Q4" s="31">
        <f t="shared" si="2"/>
        <v>4882595.6400000006</v>
      </c>
      <c r="R4" s="31">
        <f t="shared" si="3"/>
        <v>613694.64</v>
      </c>
      <c r="S4" s="31">
        <f t="shared" si="4"/>
        <v>4491012.2399999993</v>
      </c>
      <c r="T4" s="31">
        <f t="shared" si="5"/>
        <v>74208.263999999996</v>
      </c>
      <c r="U4" s="31">
        <f t="shared" si="6"/>
        <v>79395421.653599992</v>
      </c>
    </row>
    <row r="5" spans="1:21" s="27" customFormat="1" x14ac:dyDescent="0.2">
      <c r="A5" s="13">
        <v>2012</v>
      </c>
      <c r="B5" s="13" t="s">
        <v>41</v>
      </c>
      <c r="C5" s="14"/>
      <c r="D5" s="13"/>
      <c r="E5" s="27" t="s">
        <v>42</v>
      </c>
      <c r="F5" s="27" t="s">
        <v>61</v>
      </c>
      <c r="G5" s="28" t="s">
        <v>62</v>
      </c>
      <c r="H5" s="29">
        <v>53617</v>
      </c>
      <c r="I5" s="30">
        <v>112</v>
      </c>
      <c r="J5" s="30">
        <v>40</v>
      </c>
      <c r="K5" s="29">
        <f t="shared" si="0"/>
        <v>1340.425</v>
      </c>
      <c r="L5" s="32">
        <v>37</v>
      </c>
      <c r="M5" s="32">
        <v>4.9000000000000004</v>
      </c>
      <c r="N5" s="32">
        <v>37.6</v>
      </c>
      <c r="O5" s="33">
        <v>0.54569999999999996</v>
      </c>
      <c r="P5" s="34">
        <f t="shared" si="1"/>
        <v>731.46992249999994</v>
      </c>
      <c r="Q5" s="31">
        <f t="shared" si="2"/>
        <v>1983829</v>
      </c>
      <c r="R5" s="31">
        <f t="shared" si="3"/>
        <v>262723.30000000005</v>
      </c>
      <c r="S5" s="31">
        <f t="shared" si="4"/>
        <v>2015999.2000000002</v>
      </c>
      <c r="T5" s="31">
        <f t="shared" si="5"/>
        <v>29258.796899999998</v>
      </c>
      <c r="U5" s="31">
        <f t="shared" si="6"/>
        <v>39219222.834682494</v>
      </c>
    </row>
    <row r="6" spans="1:21" s="27" customFormat="1" x14ac:dyDescent="0.2">
      <c r="A6" s="13">
        <v>2012</v>
      </c>
      <c r="B6" s="13" t="s">
        <v>41</v>
      </c>
      <c r="C6" s="14"/>
      <c r="D6" s="13"/>
      <c r="E6" s="27" t="s">
        <v>42</v>
      </c>
      <c r="F6" s="27" t="s">
        <v>61</v>
      </c>
      <c r="G6" s="28" t="s">
        <v>62</v>
      </c>
      <c r="H6" s="29">
        <v>109452</v>
      </c>
      <c r="I6" s="30">
        <v>228</v>
      </c>
      <c r="J6" s="30">
        <v>73.5</v>
      </c>
      <c r="K6" s="29">
        <f t="shared" si="0"/>
        <v>1489.1428571428571</v>
      </c>
      <c r="L6" s="32">
        <v>37</v>
      </c>
      <c r="M6" s="32">
        <v>4.9000000000000004</v>
      </c>
      <c r="N6" s="32">
        <v>37.57</v>
      </c>
      <c r="O6" s="33">
        <v>0.54549999999999998</v>
      </c>
      <c r="P6" s="34">
        <f t="shared" si="1"/>
        <v>812.32742857142853</v>
      </c>
      <c r="Q6" s="31">
        <f t="shared" si="2"/>
        <v>4049724</v>
      </c>
      <c r="R6" s="31">
        <f t="shared" si="3"/>
        <v>536314.80000000005</v>
      </c>
      <c r="S6" s="31">
        <f t="shared" si="4"/>
        <v>4112111.64</v>
      </c>
      <c r="T6" s="31">
        <f t="shared" si="5"/>
        <v>59706.065999999999</v>
      </c>
      <c r="U6" s="31">
        <f t="shared" si="6"/>
        <v>88910861.711999997</v>
      </c>
    </row>
    <row r="7" spans="1:21" s="27" customFormat="1" x14ac:dyDescent="0.2">
      <c r="A7" s="13">
        <v>2012</v>
      </c>
      <c r="B7" s="13" t="s">
        <v>41</v>
      </c>
      <c r="C7" s="14"/>
      <c r="D7" s="13"/>
      <c r="E7" s="27" t="s">
        <v>42</v>
      </c>
      <c r="F7" s="27" t="s">
        <v>61</v>
      </c>
      <c r="G7" s="28" t="s">
        <v>62</v>
      </c>
      <c r="H7" s="29">
        <v>52503</v>
      </c>
      <c r="I7" s="30">
        <v>109.4</v>
      </c>
      <c r="J7" s="30">
        <v>36</v>
      </c>
      <c r="K7" s="29">
        <f t="shared" si="0"/>
        <v>1458.4166666666667</v>
      </c>
      <c r="L7" s="32">
        <v>37</v>
      </c>
      <c r="M7" s="32">
        <v>4.9000000000000004</v>
      </c>
      <c r="N7" s="32">
        <v>37.549999999999997</v>
      </c>
      <c r="O7" s="33">
        <v>0.54569999999999996</v>
      </c>
      <c r="P7" s="34">
        <f t="shared" si="1"/>
        <v>795.8579749999999</v>
      </c>
      <c r="Q7" s="31">
        <f t="shared" si="2"/>
        <v>1942611</v>
      </c>
      <c r="R7" s="31">
        <f t="shared" si="3"/>
        <v>257264.7</v>
      </c>
      <c r="S7" s="31">
        <f t="shared" si="4"/>
        <v>1971487.65</v>
      </c>
      <c r="T7" s="31">
        <f t="shared" si="5"/>
        <v>28650.887099999996</v>
      </c>
      <c r="U7" s="31">
        <f t="shared" si="6"/>
        <v>41784931.261424996</v>
      </c>
    </row>
    <row r="8" spans="1:21" s="27" customFormat="1" x14ac:dyDescent="0.2">
      <c r="A8" s="13">
        <v>2012</v>
      </c>
      <c r="B8" s="13" t="s">
        <v>41</v>
      </c>
      <c r="C8" s="14"/>
      <c r="D8" s="13"/>
      <c r="E8" s="27" t="s">
        <v>42</v>
      </c>
      <c r="F8" s="27" t="s">
        <v>61</v>
      </c>
      <c r="G8" s="28" t="s">
        <v>62</v>
      </c>
      <c r="H8" s="29">
        <v>80964</v>
      </c>
      <c r="I8" s="30">
        <v>168.7</v>
      </c>
      <c r="J8" s="30">
        <v>52</v>
      </c>
      <c r="K8" s="29">
        <f t="shared" si="0"/>
        <v>1557</v>
      </c>
      <c r="L8" s="32">
        <v>37</v>
      </c>
      <c r="M8" s="32">
        <v>4.9000000000000004</v>
      </c>
      <c r="N8" s="32">
        <v>37.619999999999997</v>
      </c>
      <c r="O8" s="33">
        <v>0.54549999999999998</v>
      </c>
      <c r="P8" s="34">
        <f t="shared" si="1"/>
        <v>849.34350000000006</v>
      </c>
      <c r="Q8" s="31">
        <f t="shared" si="2"/>
        <v>2995668</v>
      </c>
      <c r="R8" s="31">
        <f t="shared" si="3"/>
        <v>396723.60000000003</v>
      </c>
      <c r="S8" s="31">
        <f t="shared" si="4"/>
        <v>3045865.6799999997</v>
      </c>
      <c r="T8" s="31">
        <f t="shared" si="5"/>
        <v>44165.862000000001</v>
      </c>
      <c r="U8" s="31">
        <f t="shared" si="6"/>
        <v>68766247.134000003</v>
      </c>
    </row>
    <row r="9" spans="1:21" s="27" customFormat="1" x14ac:dyDescent="0.2">
      <c r="A9" s="13">
        <v>2013</v>
      </c>
      <c r="B9" s="13" t="s">
        <v>39</v>
      </c>
      <c r="C9" s="14"/>
      <c r="D9" s="13"/>
      <c r="E9" s="27" t="s">
        <v>44</v>
      </c>
      <c r="F9" s="27" t="s">
        <v>22</v>
      </c>
      <c r="G9" s="28" t="s">
        <v>62</v>
      </c>
      <c r="H9" s="29">
        <v>92913</v>
      </c>
      <c r="I9" s="30">
        <v>188</v>
      </c>
      <c r="J9" s="30">
        <v>65</v>
      </c>
      <c r="K9" s="29">
        <f t="shared" si="0"/>
        <v>1429.4307692307693</v>
      </c>
      <c r="L9" s="32">
        <v>39.33</v>
      </c>
      <c r="M9" s="32">
        <v>3.66</v>
      </c>
      <c r="N9" s="32">
        <v>35.76</v>
      </c>
      <c r="O9" s="33">
        <v>0.5706</v>
      </c>
      <c r="P9" s="34">
        <f t="shared" si="1"/>
        <v>815.63319692307698</v>
      </c>
      <c r="Q9" s="31">
        <f t="shared" si="2"/>
        <v>3654268.29</v>
      </c>
      <c r="R9" s="31">
        <f t="shared" si="3"/>
        <v>340061.58</v>
      </c>
      <c r="S9" s="31">
        <f t="shared" si="4"/>
        <v>3322568.88</v>
      </c>
      <c r="T9" s="31">
        <f t="shared" si="5"/>
        <v>53016.157800000001</v>
      </c>
      <c r="U9" s="31">
        <f t="shared" si="6"/>
        <v>75782927.225713849</v>
      </c>
    </row>
    <row r="10" spans="1:21" s="27" customFormat="1" x14ac:dyDescent="0.2">
      <c r="A10" s="13">
        <v>2013</v>
      </c>
      <c r="B10" s="13" t="s">
        <v>39</v>
      </c>
      <c r="C10" s="14"/>
      <c r="D10" s="13"/>
      <c r="E10" s="27" t="s">
        <v>44</v>
      </c>
      <c r="F10" s="27" t="s">
        <v>22</v>
      </c>
      <c r="G10" s="28" t="s">
        <v>62</v>
      </c>
      <c r="H10" s="29">
        <v>132622</v>
      </c>
      <c r="I10" s="30">
        <v>264</v>
      </c>
      <c r="J10" s="30">
        <v>120</v>
      </c>
      <c r="K10" s="29">
        <f t="shared" si="0"/>
        <v>1105.1833333333334</v>
      </c>
      <c r="L10" s="32">
        <v>37.79</v>
      </c>
      <c r="M10" s="32">
        <v>4.21</v>
      </c>
      <c r="N10" s="32">
        <v>34.549999999999997</v>
      </c>
      <c r="O10" s="33">
        <v>0.5444</v>
      </c>
      <c r="P10" s="34">
        <f t="shared" si="1"/>
        <v>601.66180666666673</v>
      </c>
      <c r="Q10" s="31">
        <f t="shared" si="2"/>
        <v>5011785.38</v>
      </c>
      <c r="R10" s="31">
        <f t="shared" si="3"/>
        <v>558338.62</v>
      </c>
      <c r="S10" s="31">
        <f t="shared" si="4"/>
        <v>4582090.0999999996</v>
      </c>
      <c r="T10" s="31">
        <f t="shared" si="5"/>
        <v>72199.416800000006</v>
      </c>
      <c r="U10" s="31">
        <f t="shared" si="6"/>
        <v>79793592.123746678</v>
      </c>
    </row>
    <row r="11" spans="1:21" s="27" customFormat="1" x14ac:dyDescent="0.2">
      <c r="A11" s="13">
        <v>2013</v>
      </c>
      <c r="B11" s="13" t="s">
        <v>39</v>
      </c>
      <c r="C11" s="14"/>
      <c r="D11" s="13"/>
      <c r="E11" s="27" t="s">
        <v>44</v>
      </c>
      <c r="F11" s="27" t="s">
        <v>22</v>
      </c>
      <c r="G11" s="28" t="s">
        <v>62</v>
      </c>
      <c r="H11" s="29">
        <v>171855</v>
      </c>
      <c r="I11" s="30">
        <v>343</v>
      </c>
      <c r="J11" s="30">
        <v>110</v>
      </c>
      <c r="K11" s="29">
        <f t="shared" si="0"/>
        <v>1562.3181818181818</v>
      </c>
      <c r="L11" s="32">
        <v>38.200000000000003</v>
      </c>
      <c r="M11" s="32">
        <v>4.05</v>
      </c>
      <c r="N11" s="32">
        <v>36.07</v>
      </c>
      <c r="O11" s="33">
        <v>0.56520000000000004</v>
      </c>
      <c r="P11" s="34">
        <f t="shared" si="1"/>
        <v>883.02223636363647</v>
      </c>
      <c r="Q11" s="31">
        <f t="shared" si="2"/>
        <v>6564861.0000000009</v>
      </c>
      <c r="R11" s="31">
        <f t="shared" si="3"/>
        <v>696012.75</v>
      </c>
      <c r="S11" s="31">
        <f t="shared" si="4"/>
        <v>6198809.8499999996</v>
      </c>
      <c r="T11" s="31">
        <f t="shared" si="5"/>
        <v>97132.446000000011</v>
      </c>
      <c r="U11" s="31">
        <f t="shared" si="6"/>
        <v>151751786.43027276</v>
      </c>
    </row>
    <row r="12" spans="1:21" s="27" customFormat="1" x14ac:dyDescent="0.2">
      <c r="A12" s="13">
        <v>2013</v>
      </c>
      <c r="B12" s="13" t="s">
        <v>39</v>
      </c>
      <c r="C12" s="14"/>
      <c r="D12" s="13"/>
      <c r="E12" s="27" t="s">
        <v>44</v>
      </c>
      <c r="F12" s="27" t="s">
        <v>22</v>
      </c>
      <c r="G12" s="28" t="s">
        <v>62</v>
      </c>
      <c r="H12" s="29">
        <v>93972</v>
      </c>
      <c r="I12" s="30">
        <v>188</v>
      </c>
      <c r="J12" s="30">
        <v>110</v>
      </c>
      <c r="K12" s="29">
        <f t="shared" si="0"/>
        <v>854.29090909090905</v>
      </c>
      <c r="L12" s="32">
        <v>37.96</v>
      </c>
      <c r="M12" s="32">
        <v>4.3600000000000003</v>
      </c>
      <c r="N12" s="32">
        <v>35.19</v>
      </c>
      <c r="O12" s="33">
        <v>0.57889999999999997</v>
      </c>
      <c r="P12" s="34">
        <f t="shared" si="1"/>
        <v>494.54900727272724</v>
      </c>
      <c r="Q12" s="31">
        <f t="shared" si="2"/>
        <v>3567177.12</v>
      </c>
      <c r="R12" s="31">
        <f t="shared" si="3"/>
        <v>409717.92000000004</v>
      </c>
      <c r="S12" s="31">
        <f t="shared" si="4"/>
        <v>3306874.6799999997</v>
      </c>
      <c r="T12" s="31">
        <f t="shared" si="5"/>
        <v>54400.390799999994</v>
      </c>
      <c r="U12" s="31">
        <f t="shared" si="6"/>
        <v>46473759.311432727</v>
      </c>
    </row>
    <row r="13" spans="1:21" s="27" customFormat="1" x14ac:dyDescent="0.2">
      <c r="A13" s="13">
        <v>2013</v>
      </c>
      <c r="B13" s="13" t="s">
        <v>50</v>
      </c>
      <c r="C13" s="14"/>
      <c r="D13" s="13"/>
      <c r="E13" s="27" t="s">
        <v>44</v>
      </c>
      <c r="F13" s="27" t="s">
        <v>18</v>
      </c>
      <c r="G13" s="28" t="s">
        <v>62</v>
      </c>
      <c r="H13" s="29">
        <v>7441</v>
      </c>
      <c r="I13" s="30">
        <v>15</v>
      </c>
      <c r="J13" s="30">
        <v>12</v>
      </c>
      <c r="K13" s="29">
        <f t="shared" si="0"/>
        <v>620.08333333333337</v>
      </c>
      <c r="L13" s="32">
        <v>38.9</v>
      </c>
      <c r="M13" s="32">
        <v>4.09</v>
      </c>
      <c r="N13" s="32">
        <v>35.9</v>
      </c>
      <c r="O13" s="33">
        <v>0.57530000000000003</v>
      </c>
      <c r="P13" s="34">
        <f t="shared" si="1"/>
        <v>356.73394166666668</v>
      </c>
      <c r="Q13" s="31">
        <f t="shared" si="2"/>
        <v>289454.89999999997</v>
      </c>
      <c r="R13" s="31">
        <f t="shared" si="3"/>
        <v>30433.69</v>
      </c>
      <c r="S13" s="31">
        <f t="shared" si="4"/>
        <v>267131.89999999997</v>
      </c>
      <c r="T13" s="31">
        <f t="shared" si="5"/>
        <v>4280.8073000000004</v>
      </c>
      <c r="U13" s="31">
        <f t="shared" si="6"/>
        <v>2654457.2599416669</v>
      </c>
    </row>
    <row r="14" spans="1:21" s="27" customFormat="1" x14ac:dyDescent="0.2">
      <c r="A14" s="13">
        <v>2014</v>
      </c>
      <c r="B14" s="13" t="s">
        <v>39</v>
      </c>
      <c r="C14" s="14"/>
      <c r="D14" s="13"/>
      <c r="E14" s="27" t="s">
        <v>44</v>
      </c>
      <c r="F14" s="27" t="s">
        <v>16</v>
      </c>
      <c r="G14" s="28" t="s">
        <v>79</v>
      </c>
      <c r="H14" s="29">
        <v>67327</v>
      </c>
      <c r="I14" s="30">
        <v>136</v>
      </c>
      <c r="J14" s="30">
        <v>37</v>
      </c>
      <c r="K14" s="29">
        <f t="shared" si="0"/>
        <v>1819.6486486486488</v>
      </c>
      <c r="L14" s="32">
        <v>36.22</v>
      </c>
      <c r="M14" s="32">
        <v>4.83</v>
      </c>
      <c r="N14" s="32">
        <v>28.17</v>
      </c>
      <c r="O14" s="33">
        <v>0.57299999999999995</v>
      </c>
      <c r="P14" s="34">
        <f t="shared" si="1"/>
        <v>1042.6586756756756</v>
      </c>
      <c r="Q14" s="31">
        <f t="shared" si="2"/>
        <v>2438583.94</v>
      </c>
      <c r="R14" s="31">
        <f t="shared" si="3"/>
        <v>325189.41000000003</v>
      </c>
      <c r="S14" s="31">
        <f t="shared" si="4"/>
        <v>1896601.59</v>
      </c>
      <c r="T14" s="31">
        <f t="shared" si="5"/>
        <v>38578.370999999999</v>
      </c>
      <c r="U14" s="31">
        <f t="shared" si="6"/>
        <v>70199080.657216206</v>
      </c>
    </row>
    <row r="15" spans="1:21" s="27" customFormat="1" x14ac:dyDescent="0.2">
      <c r="A15" s="13">
        <v>2014</v>
      </c>
      <c r="B15" s="13" t="s">
        <v>39</v>
      </c>
      <c r="C15" s="14"/>
      <c r="D15" s="13"/>
      <c r="E15" s="27" t="s">
        <v>44</v>
      </c>
      <c r="F15" s="27" t="s">
        <v>16</v>
      </c>
      <c r="G15" s="28" t="s">
        <v>79</v>
      </c>
      <c r="H15" s="29">
        <v>47985</v>
      </c>
      <c r="I15" s="30">
        <v>98</v>
      </c>
      <c r="J15" s="30">
        <v>48</v>
      </c>
      <c r="K15" s="29">
        <f t="shared" si="0"/>
        <v>999.6875</v>
      </c>
      <c r="L15" s="32">
        <v>36.51</v>
      </c>
      <c r="M15" s="32">
        <v>4.3899999999999997</v>
      </c>
      <c r="N15" s="32">
        <v>28.22</v>
      </c>
      <c r="O15" s="33">
        <v>0.57369999999999999</v>
      </c>
      <c r="P15" s="34">
        <f t="shared" si="1"/>
        <v>573.52071875000001</v>
      </c>
      <c r="Q15" s="31">
        <f t="shared" si="2"/>
        <v>1751932.3499999999</v>
      </c>
      <c r="R15" s="31">
        <f t="shared" si="3"/>
        <v>210654.15</v>
      </c>
      <c r="S15" s="31">
        <f t="shared" si="4"/>
        <v>1354136.7</v>
      </c>
      <c r="T15" s="31">
        <f t="shared" si="5"/>
        <v>27528.994500000001</v>
      </c>
      <c r="U15" s="31">
        <f t="shared" si="6"/>
        <v>27520391.689218752</v>
      </c>
    </row>
    <row r="16" spans="1:21" s="27" customFormat="1" x14ac:dyDescent="0.2">
      <c r="A16" s="13">
        <v>2014</v>
      </c>
      <c r="B16" s="13" t="s">
        <v>39</v>
      </c>
      <c r="C16" s="14">
        <v>3.6</v>
      </c>
      <c r="D16" s="13" t="s">
        <v>82</v>
      </c>
      <c r="E16" s="27" t="s">
        <v>44</v>
      </c>
      <c r="F16" s="27" t="s">
        <v>16</v>
      </c>
      <c r="G16" s="28" t="s">
        <v>78</v>
      </c>
      <c r="H16" s="35">
        <v>362043</v>
      </c>
      <c r="I16" s="27">
        <v>733</v>
      </c>
      <c r="J16" s="27">
        <v>207</v>
      </c>
      <c r="K16" s="35">
        <f t="shared" si="0"/>
        <v>1749</v>
      </c>
      <c r="L16" s="32">
        <v>36.1</v>
      </c>
      <c r="M16" s="32">
        <v>4.7</v>
      </c>
      <c r="N16" s="32">
        <v>29.4</v>
      </c>
      <c r="O16" s="33">
        <v>0.57010000000000005</v>
      </c>
      <c r="P16" s="34">
        <f t="shared" si="1"/>
        <v>997.10490000000016</v>
      </c>
      <c r="Q16" s="31">
        <f t="shared" si="2"/>
        <v>13069752.300000001</v>
      </c>
      <c r="R16" s="36">
        <f t="shared" si="3"/>
        <v>1701602.1</v>
      </c>
      <c r="S16" s="36">
        <f t="shared" si="4"/>
        <v>10644064.199999999</v>
      </c>
      <c r="T16" s="36">
        <f t="shared" si="5"/>
        <v>206400.71430000002</v>
      </c>
      <c r="U16" s="36">
        <f t="shared" si="6"/>
        <v>360994849.31070006</v>
      </c>
    </row>
    <row r="17" spans="1:21" s="27" customFormat="1" x14ac:dyDescent="0.2">
      <c r="A17" s="13">
        <v>2014</v>
      </c>
      <c r="B17" s="13" t="s">
        <v>39</v>
      </c>
      <c r="C17" s="14">
        <v>3.6</v>
      </c>
      <c r="D17" s="13" t="s">
        <v>82</v>
      </c>
      <c r="E17" s="27" t="s">
        <v>44</v>
      </c>
      <c r="F17" s="27" t="s">
        <v>16</v>
      </c>
      <c r="G17" s="28" t="s">
        <v>78</v>
      </c>
      <c r="H17" s="35">
        <v>494150</v>
      </c>
      <c r="I17" s="27">
        <v>994</v>
      </c>
      <c r="J17" s="27">
        <v>372</v>
      </c>
      <c r="K17" s="35">
        <f t="shared" si="0"/>
        <v>1328.3602150537633</v>
      </c>
      <c r="L17" s="32">
        <v>36.4</v>
      </c>
      <c r="M17" s="32">
        <v>4.5</v>
      </c>
      <c r="N17" s="32">
        <v>30.7</v>
      </c>
      <c r="O17" s="33">
        <v>0.57699999999999996</v>
      </c>
      <c r="P17" s="34">
        <f t="shared" si="1"/>
        <v>766.46384408602148</v>
      </c>
      <c r="Q17" s="31">
        <f t="shared" si="2"/>
        <v>17987060</v>
      </c>
      <c r="R17" s="36">
        <f t="shared" si="3"/>
        <v>2223675</v>
      </c>
      <c r="S17" s="36">
        <f t="shared" si="4"/>
        <v>15170405</v>
      </c>
      <c r="T17" s="36">
        <f t="shared" si="5"/>
        <v>285124.55</v>
      </c>
      <c r="U17" s="36">
        <f t="shared" si="6"/>
        <v>378748108.55510753</v>
      </c>
    </row>
    <row r="18" spans="1:21" s="27" customFormat="1" x14ac:dyDescent="0.2">
      <c r="A18" s="13">
        <v>2014</v>
      </c>
      <c r="B18" s="13" t="s">
        <v>39</v>
      </c>
      <c r="C18" s="14"/>
      <c r="D18" s="13" t="s">
        <v>82</v>
      </c>
      <c r="E18" s="27" t="s">
        <v>70</v>
      </c>
      <c r="F18" s="27" t="s">
        <v>74</v>
      </c>
      <c r="G18" s="28" t="s">
        <v>79</v>
      </c>
      <c r="H18" s="29">
        <v>51689</v>
      </c>
      <c r="I18" s="30">
        <v>103</v>
      </c>
      <c r="J18" s="30">
        <v>40</v>
      </c>
      <c r="K18" s="29">
        <f t="shared" si="0"/>
        <v>1292.2249999999999</v>
      </c>
      <c r="L18" s="32">
        <v>34.979999999999997</v>
      </c>
      <c r="M18" s="32">
        <v>4.74</v>
      </c>
      <c r="N18" s="32">
        <v>27.66</v>
      </c>
      <c r="O18" s="33">
        <v>0.56179999999999997</v>
      </c>
      <c r="P18" s="34">
        <f t="shared" si="1"/>
        <v>725.97200499999997</v>
      </c>
      <c r="Q18" s="31">
        <f t="shared" si="2"/>
        <v>1808081.2199999997</v>
      </c>
      <c r="R18" s="31">
        <f t="shared" si="3"/>
        <v>245005.86000000002</v>
      </c>
      <c r="S18" s="31">
        <f t="shared" si="4"/>
        <v>1429717.74</v>
      </c>
      <c r="T18" s="31">
        <f t="shared" si="5"/>
        <v>29038.8802</v>
      </c>
      <c r="U18" s="31">
        <f t="shared" si="6"/>
        <v>37524766.966444999</v>
      </c>
    </row>
    <row r="19" spans="1:21" s="27" customFormat="1" x14ac:dyDescent="0.2">
      <c r="A19" s="13">
        <v>2014</v>
      </c>
      <c r="B19" s="13" t="s">
        <v>39</v>
      </c>
      <c r="C19" s="14"/>
      <c r="D19" s="13" t="s">
        <v>82</v>
      </c>
      <c r="E19" s="27" t="s">
        <v>70</v>
      </c>
      <c r="F19" s="27" t="s">
        <v>74</v>
      </c>
      <c r="G19" s="28" t="s">
        <v>79</v>
      </c>
      <c r="H19" s="29">
        <v>64662</v>
      </c>
      <c r="I19" s="30">
        <v>130</v>
      </c>
      <c r="J19" s="30">
        <v>60</v>
      </c>
      <c r="K19" s="29">
        <f t="shared" si="0"/>
        <v>1077.7</v>
      </c>
      <c r="L19" s="32">
        <v>35</v>
      </c>
      <c r="M19" s="32">
        <v>4.7699999999999996</v>
      </c>
      <c r="N19" s="32">
        <v>27.59</v>
      </c>
      <c r="O19" s="33">
        <v>0.5625</v>
      </c>
      <c r="P19" s="34">
        <f t="shared" si="1"/>
        <v>606.20624999999995</v>
      </c>
      <c r="Q19" s="31">
        <f t="shared" si="2"/>
        <v>2263170</v>
      </c>
      <c r="R19" s="31">
        <f t="shared" si="3"/>
        <v>308437.74</v>
      </c>
      <c r="S19" s="31">
        <f t="shared" si="4"/>
        <v>1784024.58</v>
      </c>
      <c r="T19" s="31">
        <f t="shared" si="5"/>
        <v>36372.375</v>
      </c>
      <c r="U19" s="31">
        <f t="shared" si="6"/>
        <v>39198508.537499994</v>
      </c>
    </row>
    <row r="20" spans="1:21" s="27" customFormat="1" x14ac:dyDescent="0.2">
      <c r="A20" s="13">
        <v>2015</v>
      </c>
      <c r="B20" s="13" t="s">
        <v>39</v>
      </c>
      <c r="C20" s="14"/>
      <c r="D20" s="13" t="s">
        <v>82</v>
      </c>
      <c r="E20" s="27" t="s">
        <v>77</v>
      </c>
      <c r="F20" s="27" t="s">
        <v>96</v>
      </c>
      <c r="G20" s="28" t="s">
        <v>79</v>
      </c>
      <c r="H20" s="35">
        <v>33348</v>
      </c>
      <c r="I20" s="27">
        <v>68</v>
      </c>
      <c r="J20" s="27">
        <v>22</v>
      </c>
      <c r="K20" s="35">
        <f t="shared" si="0"/>
        <v>1515.8181818181818</v>
      </c>
      <c r="L20" s="32">
        <v>35.76</v>
      </c>
      <c r="M20" s="32">
        <v>4.74</v>
      </c>
      <c r="N20" s="32">
        <v>28.16</v>
      </c>
      <c r="O20" s="33">
        <v>0.56240000000000001</v>
      </c>
      <c r="P20" s="34">
        <f t="shared" si="1"/>
        <v>852.4961454545454</v>
      </c>
      <c r="Q20" s="31">
        <f t="shared" si="2"/>
        <v>1192524.48</v>
      </c>
      <c r="R20" s="36">
        <f t="shared" si="3"/>
        <v>158069.52000000002</v>
      </c>
      <c r="S20" s="36">
        <f t="shared" si="4"/>
        <v>939079.68000000005</v>
      </c>
      <c r="T20" s="36">
        <f t="shared" si="5"/>
        <v>18754.915199999999</v>
      </c>
      <c r="U20" s="36">
        <f t="shared" si="6"/>
        <v>28429041.458618179</v>
      </c>
    </row>
    <row r="21" spans="1:21" s="27" customFormat="1" x14ac:dyDescent="0.2">
      <c r="A21" s="13">
        <v>2015</v>
      </c>
      <c r="B21" s="13" t="s">
        <v>17</v>
      </c>
      <c r="C21" s="14">
        <v>0</v>
      </c>
      <c r="D21" s="13" t="s">
        <v>82</v>
      </c>
      <c r="E21" s="27" t="s">
        <v>77</v>
      </c>
      <c r="F21" s="27" t="s">
        <v>92</v>
      </c>
      <c r="G21" s="28" t="s">
        <v>79</v>
      </c>
      <c r="H21" s="35">
        <v>326922</v>
      </c>
      <c r="I21" s="27">
        <v>648</v>
      </c>
      <c r="J21" s="27">
        <v>260</v>
      </c>
      <c r="K21" s="35">
        <f t="shared" si="0"/>
        <v>1257.3923076923077</v>
      </c>
      <c r="L21" s="32">
        <v>36.32</v>
      </c>
      <c r="M21" s="32">
        <v>4.41</v>
      </c>
      <c r="N21" s="32">
        <v>28.61</v>
      </c>
      <c r="O21" s="33">
        <v>0.56059999999999999</v>
      </c>
      <c r="P21" s="34">
        <f t="shared" si="1"/>
        <v>704.89412769230773</v>
      </c>
      <c r="Q21" s="31">
        <f t="shared" si="2"/>
        <v>11873807.040000001</v>
      </c>
      <c r="R21" s="36">
        <f t="shared" si="3"/>
        <v>1441726.02</v>
      </c>
      <c r="S21" s="36">
        <f t="shared" si="4"/>
        <v>9353238.4199999999</v>
      </c>
      <c r="T21" s="36">
        <f t="shared" si="5"/>
        <v>183272.47320000001</v>
      </c>
      <c r="U21" s="36">
        <f t="shared" si="6"/>
        <v>230445398.01342463</v>
      </c>
    </row>
    <row r="22" spans="1:21" s="27" customFormat="1" x14ac:dyDescent="0.2">
      <c r="A22" s="13">
        <v>2015</v>
      </c>
      <c r="B22" s="13" t="s">
        <v>17</v>
      </c>
      <c r="C22" s="14">
        <v>0</v>
      </c>
      <c r="D22" s="13" t="s">
        <v>82</v>
      </c>
      <c r="E22" s="27" t="s">
        <v>77</v>
      </c>
      <c r="F22" s="27" t="s">
        <v>95</v>
      </c>
      <c r="G22" s="28" t="s">
        <v>79</v>
      </c>
      <c r="H22" s="35">
        <v>21963</v>
      </c>
      <c r="I22" s="27">
        <v>44</v>
      </c>
      <c r="J22" s="27">
        <v>15</v>
      </c>
      <c r="K22" s="35">
        <f t="shared" si="0"/>
        <v>1464.2</v>
      </c>
      <c r="L22" s="32">
        <v>36.5</v>
      </c>
      <c r="M22" s="32">
        <v>4.5999999999999996</v>
      </c>
      <c r="N22" s="32">
        <v>27.9</v>
      </c>
      <c r="O22" s="33">
        <v>0.54649999999999999</v>
      </c>
      <c r="P22" s="34">
        <f t="shared" si="1"/>
        <v>800.18529999999998</v>
      </c>
      <c r="Q22" s="31">
        <f t="shared" si="2"/>
        <v>801649.5</v>
      </c>
      <c r="R22" s="36">
        <f t="shared" si="3"/>
        <v>101029.79999999999</v>
      </c>
      <c r="S22" s="36">
        <f t="shared" si="4"/>
        <v>612767.69999999995</v>
      </c>
      <c r="T22" s="36">
        <f t="shared" si="5"/>
        <v>12002.779500000001</v>
      </c>
      <c r="U22" s="36">
        <f t="shared" si="6"/>
        <v>17574469.743900001</v>
      </c>
    </row>
    <row r="23" spans="1:21" s="27" customFormat="1" x14ac:dyDescent="0.2">
      <c r="A23" s="13">
        <v>2015</v>
      </c>
      <c r="B23" s="13" t="s">
        <v>39</v>
      </c>
      <c r="C23" s="14"/>
      <c r="D23" s="13" t="s">
        <v>82</v>
      </c>
      <c r="E23" s="27" t="s">
        <v>45</v>
      </c>
      <c r="F23" s="27" t="s">
        <v>64</v>
      </c>
      <c r="G23" s="28" t="s">
        <v>78</v>
      </c>
      <c r="H23" s="35">
        <v>188138</v>
      </c>
      <c r="I23" s="27">
        <v>385</v>
      </c>
      <c r="J23" s="27">
        <v>110</v>
      </c>
      <c r="K23" s="35">
        <f t="shared" si="0"/>
        <v>1710.3454545454545</v>
      </c>
      <c r="L23" s="32">
        <v>37</v>
      </c>
      <c r="M23" s="32">
        <v>3.75</v>
      </c>
      <c r="N23" s="32">
        <v>30.7</v>
      </c>
      <c r="O23" s="33">
        <v>0.57010000000000005</v>
      </c>
      <c r="P23" s="34">
        <f t="shared" si="1"/>
        <v>975.06794363636368</v>
      </c>
      <c r="Q23" s="31">
        <f t="shared" si="2"/>
        <v>6961106</v>
      </c>
      <c r="R23" s="36">
        <f t="shared" si="3"/>
        <v>705517.5</v>
      </c>
      <c r="S23" s="36">
        <f t="shared" si="4"/>
        <v>5775836.5999999996</v>
      </c>
      <c r="T23" s="36">
        <f t="shared" si="5"/>
        <v>107257.47380000001</v>
      </c>
      <c r="U23" s="36">
        <f t="shared" si="6"/>
        <v>183447332.7798582</v>
      </c>
    </row>
    <row r="24" spans="1:21" s="27" customFormat="1" x14ac:dyDescent="0.2">
      <c r="A24" s="13">
        <v>2015</v>
      </c>
      <c r="B24" s="13" t="s">
        <v>39</v>
      </c>
      <c r="C24" s="14"/>
      <c r="D24" s="13" t="s">
        <v>83</v>
      </c>
      <c r="E24" s="27" t="s">
        <v>45</v>
      </c>
      <c r="F24" s="27" t="s">
        <v>64</v>
      </c>
      <c r="G24" s="28" t="s">
        <v>78</v>
      </c>
      <c r="H24" s="35">
        <v>84848</v>
      </c>
      <c r="I24" s="27">
        <v>175</v>
      </c>
      <c r="J24" s="27">
        <v>60</v>
      </c>
      <c r="K24" s="35">
        <f t="shared" si="0"/>
        <v>1414.1333333333334</v>
      </c>
      <c r="L24" s="32">
        <v>36.799999999999997</v>
      </c>
      <c r="M24" s="32">
        <v>3.91</v>
      </c>
      <c r="N24" s="32">
        <v>31.1</v>
      </c>
      <c r="O24" s="33">
        <v>0.57550000000000001</v>
      </c>
      <c r="P24" s="34">
        <f t="shared" si="1"/>
        <v>813.83373333333327</v>
      </c>
      <c r="Q24" s="31">
        <f t="shared" si="2"/>
        <v>3122406.4</v>
      </c>
      <c r="R24" s="36">
        <f t="shared" si="3"/>
        <v>331755.68</v>
      </c>
      <c r="S24" s="36">
        <f t="shared" si="4"/>
        <v>2638772.8000000003</v>
      </c>
      <c r="T24" s="36">
        <f t="shared" si="5"/>
        <v>48830.023999999998</v>
      </c>
      <c r="U24" s="36">
        <f t="shared" si="6"/>
        <v>69052164.605866656</v>
      </c>
    </row>
    <row r="25" spans="1:21" s="27" customFormat="1" x14ac:dyDescent="0.2">
      <c r="A25" s="13">
        <v>2015</v>
      </c>
      <c r="B25" s="13" t="s">
        <v>39</v>
      </c>
      <c r="C25" s="14"/>
      <c r="D25" s="14" t="s">
        <v>82</v>
      </c>
      <c r="E25" s="27" t="s">
        <v>44</v>
      </c>
      <c r="F25" s="27" t="s">
        <v>16</v>
      </c>
      <c r="G25" s="28" t="s">
        <v>79</v>
      </c>
      <c r="H25" s="35">
        <v>86557</v>
      </c>
      <c r="I25" s="27">
        <v>177</v>
      </c>
      <c r="J25" s="27">
        <v>40</v>
      </c>
      <c r="K25" s="35">
        <f t="shared" si="0"/>
        <v>2163.9250000000002</v>
      </c>
      <c r="L25" s="32">
        <v>35.82</v>
      </c>
      <c r="M25" s="32">
        <v>4.72</v>
      </c>
      <c r="N25" s="32">
        <v>28.35</v>
      </c>
      <c r="O25" s="33">
        <v>0.56540000000000001</v>
      </c>
      <c r="P25" s="34">
        <f t="shared" si="1"/>
        <v>1223.483195</v>
      </c>
      <c r="Q25" s="31">
        <f t="shared" si="2"/>
        <v>3100471.74</v>
      </c>
      <c r="R25" s="36">
        <f t="shared" si="3"/>
        <v>408549.04</v>
      </c>
      <c r="S25" s="36">
        <f t="shared" si="4"/>
        <v>2453890.9500000002</v>
      </c>
      <c r="T25" s="36">
        <f t="shared" si="5"/>
        <v>48939.327799999999</v>
      </c>
      <c r="U25" s="36">
        <f t="shared" si="6"/>
        <v>105901034.909615</v>
      </c>
    </row>
    <row r="26" spans="1:21" s="27" customFormat="1" x14ac:dyDescent="0.2">
      <c r="A26" s="13">
        <v>2015</v>
      </c>
      <c r="B26" s="13" t="s">
        <v>39</v>
      </c>
      <c r="C26" s="14"/>
      <c r="D26" s="14" t="s">
        <v>82</v>
      </c>
      <c r="E26" s="27" t="s">
        <v>44</v>
      </c>
      <c r="F26" s="27" t="s">
        <v>16</v>
      </c>
      <c r="G26" s="28" t="s">
        <v>79</v>
      </c>
      <c r="H26" s="35">
        <v>73309</v>
      </c>
      <c r="I26" s="27">
        <v>147</v>
      </c>
      <c r="J26" s="27">
        <v>40</v>
      </c>
      <c r="K26" s="35">
        <f t="shared" si="0"/>
        <v>1832.7249999999999</v>
      </c>
      <c r="L26" s="32">
        <v>35.340000000000003</v>
      </c>
      <c r="M26" s="32">
        <v>4.82</v>
      </c>
      <c r="N26" s="32">
        <v>28.04</v>
      </c>
      <c r="O26" s="33">
        <v>0.55589999999999995</v>
      </c>
      <c r="P26" s="34">
        <f t="shared" si="1"/>
        <v>1018.8118274999999</v>
      </c>
      <c r="Q26" s="31">
        <f t="shared" si="2"/>
        <v>2590740.06</v>
      </c>
      <c r="R26" s="36">
        <f t="shared" si="3"/>
        <v>353349.38</v>
      </c>
      <c r="S26" s="36">
        <f t="shared" si="4"/>
        <v>2055584.3599999999</v>
      </c>
      <c r="T26" s="36">
        <f t="shared" si="5"/>
        <v>40752.473099999996</v>
      </c>
      <c r="U26" s="36">
        <f t="shared" si="6"/>
        <v>74688076.262197495</v>
      </c>
    </row>
    <row r="27" spans="1:21" s="27" customFormat="1" x14ac:dyDescent="0.2">
      <c r="A27" s="13">
        <v>2015</v>
      </c>
      <c r="B27" s="13" t="s">
        <v>39</v>
      </c>
      <c r="C27" s="14">
        <v>1.6</v>
      </c>
      <c r="D27" s="14" t="s">
        <v>82</v>
      </c>
      <c r="E27" s="27" t="s">
        <v>44</v>
      </c>
      <c r="F27" s="27" t="s">
        <v>16</v>
      </c>
      <c r="G27" s="28" t="s">
        <v>79</v>
      </c>
      <c r="H27" s="35">
        <v>262842</v>
      </c>
      <c r="I27" s="27">
        <v>544</v>
      </c>
      <c r="J27" s="27">
        <v>160</v>
      </c>
      <c r="K27" s="35">
        <f t="shared" si="0"/>
        <v>1642.7625</v>
      </c>
      <c r="L27" s="32">
        <v>35.020000000000003</v>
      </c>
      <c r="M27" s="32">
        <v>4.7699999999999996</v>
      </c>
      <c r="N27" s="32">
        <v>27.84</v>
      </c>
      <c r="O27" s="33">
        <v>0.55869999999999997</v>
      </c>
      <c r="P27" s="34">
        <f t="shared" si="1"/>
        <v>917.81140875000006</v>
      </c>
      <c r="Q27" s="31">
        <f t="shared" si="2"/>
        <v>9204726.8400000017</v>
      </c>
      <c r="R27" s="36">
        <f t="shared" si="3"/>
        <v>1253756.3399999999</v>
      </c>
      <c r="S27" s="36">
        <f t="shared" si="4"/>
        <v>7317521.2800000003</v>
      </c>
      <c r="T27" s="36">
        <f t="shared" si="5"/>
        <v>146849.8254</v>
      </c>
      <c r="U27" s="36">
        <f t="shared" si="6"/>
        <v>241239386.29866752</v>
      </c>
    </row>
    <row r="28" spans="1:21" s="27" customFormat="1" x14ac:dyDescent="0.2">
      <c r="A28" s="13">
        <v>2015</v>
      </c>
      <c r="B28" s="13" t="s">
        <v>39</v>
      </c>
      <c r="C28" s="14">
        <v>1</v>
      </c>
      <c r="D28" s="14" t="s">
        <v>83</v>
      </c>
      <c r="E28" s="27" t="s">
        <v>44</v>
      </c>
      <c r="F28" s="27" t="s">
        <v>16</v>
      </c>
      <c r="G28" s="28" t="s">
        <v>84</v>
      </c>
      <c r="H28" s="35">
        <v>228751</v>
      </c>
      <c r="I28" s="27">
        <v>467</v>
      </c>
      <c r="J28" s="27">
        <v>122.5</v>
      </c>
      <c r="K28" s="35">
        <f t="shared" si="0"/>
        <v>1867.3551020408163</v>
      </c>
      <c r="L28" s="32">
        <v>35.340000000000003</v>
      </c>
      <c r="M28" s="32">
        <v>4.32</v>
      </c>
      <c r="N28" s="32">
        <v>28.1</v>
      </c>
      <c r="O28" s="33">
        <v>0.50139999999999996</v>
      </c>
      <c r="P28" s="34">
        <f t="shared" si="1"/>
        <v>936.29184816326529</v>
      </c>
      <c r="Q28" s="31">
        <f t="shared" si="2"/>
        <v>8084060.3400000008</v>
      </c>
      <c r="R28" s="36">
        <f t="shared" si="3"/>
        <v>988204.32000000007</v>
      </c>
      <c r="S28" s="36">
        <f t="shared" si="4"/>
        <v>6427903.1000000006</v>
      </c>
      <c r="T28" s="36">
        <f t="shared" si="5"/>
        <v>114695.75139999999</v>
      </c>
      <c r="U28" s="36">
        <f t="shared" si="6"/>
        <v>214177696.5591951</v>
      </c>
    </row>
    <row r="29" spans="1:21" s="27" customFormat="1" x14ac:dyDescent="0.2">
      <c r="A29" s="13">
        <v>2015</v>
      </c>
      <c r="B29" s="13" t="s">
        <v>39</v>
      </c>
      <c r="C29" s="14">
        <v>1.6</v>
      </c>
      <c r="D29" s="14" t="s">
        <v>82</v>
      </c>
      <c r="E29" s="27" t="s">
        <v>44</v>
      </c>
      <c r="F29" s="27" t="s">
        <v>16</v>
      </c>
      <c r="G29" s="28" t="s">
        <v>79</v>
      </c>
      <c r="H29" s="35">
        <v>215445</v>
      </c>
      <c r="I29" s="27">
        <v>436</v>
      </c>
      <c r="J29" s="27">
        <v>160</v>
      </c>
      <c r="K29" s="35">
        <f t="shared" si="0"/>
        <v>1346.53125</v>
      </c>
      <c r="L29" s="32">
        <v>34.979999999999997</v>
      </c>
      <c r="M29" s="32">
        <v>4.74</v>
      </c>
      <c r="N29" s="32">
        <v>27.99</v>
      </c>
      <c r="O29" s="33">
        <v>0.54390000000000005</v>
      </c>
      <c r="P29" s="34">
        <f t="shared" si="1"/>
        <v>732.37834687500003</v>
      </c>
      <c r="Q29" s="31">
        <f t="shared" si="2"/>
        <v>7536266.0999999996</v>
      </c>
      <c r="R29" s="36">
        <f t="shared" si="3"/>
        <v>1021209.3</v>
      </c>
      <c r="S29" s="36">
        <f t="shared" si="4"/>
        <v>6030305.5499999998</v>
      </c>
      <c r="T29" s="36">
        <f t="shared" si="5"/>
        <v>117180.53550000001</v>
      </c>
      <c r="U29" s="36">
        <f t="shared" si="6"/>
        <v>157787252.94248438</v>
      </c>
    </row>
    <row r="30" spans="1:21" s="27" customFormat="1" x14ac:dyDescent="0.2">
      <c r="A30" s="13">
        <v>2015</v>
      </c>
      <c r="B30" s="13" t="s">
        <v>39</v>
      </c>
      <c r="C30" s="14">
        <v>4</v>
      </c>
      <c r="D30" s="14" t="s">
        <v>82</v>
      </c>
      <c r="E30" s="27" t="s">
        <v>44</v>
      </c>
      <c r="F30" s="27" t="s">
        <v>16</v>
      </c>
      <c r="G30" s="28" t="s">
        <v>85</v>
      </c>
      <c r="H30" s="35">
        <v>42633</v>
      </c>
      <c r="I30" s="27">
        <v>86</v>
      </c>
      <c r="J30" s="27">
        <v>28</v>
      </c>
      <c r="K30" s="35">
        <f t="shared" si="0"/>
        <v>1522.6071428571429</v>
      </c>
      <c r="L30" s="32">
        <v>35</v>
      </c>
      <c r="M30" s="32">
        <v>4.09</v>
      </c>
      <c r="N30" s="32">
        <v>27.71</v>
      </c>
      <c r="O30" s="33">
        <v>0.55620000000000003</v>
      </c>
      <c r="P30" s="34">
        <f t="shared" si="1"/>
        <v>846.87409285714295</v>
      </c>
      <c r="Q30" s="31">
        <f t="shared" si="2"/>
        <v>1492155</v>
      </c>
      <c r="R30" s="36">
        <f t="shared" si="3"/>
        <v>174368.97</v>
      </c>
      <c r="S30" s="36">
        <f t="shared" si="4"/>
        <v>1181360.43</v>
      </c>
      <c r="T30" s="36">
        <f t="shared" si="5"/>
        <v>23712.474600000001</v>
      </c>
      <c r="U30" s="36">
        <f t="shared" si="6"/>
        <v>36104783.200778574</v>
      </c>
    </row>
    <row r="31" spans="1:21" s="27" customFormat="1" x14ac:dyDescent="0.2">
      <c r="A31" s="13">
        <v>2015</v>
      </c>
      <c r="B31" s="13" t="s">
        <v>39</v>
      </c>
      <c r="C31" s="14">
        <v>1</v>
      </c>
      <c r="D31" s="14" t="s">
        <v>82</v>
      </c>
      <c r="E31" s="27" t="s">
        <v>44</v>
      </c>
      <c r="F31" s="27" t="s">
        <v>16</v>
      </c>
      <c r="G31" s="28" t="s">
        <v>85</v>
      </c>
      <c r="H31" s="35">
        <v>60427</v>
      </c>
      <c r="I31" s="27">
        <v>121</v>
      </c>
      <c r="J31" s="27">
        <v>43</v>
      </c>
      <c r="K31" s="35">
        <f t="shared" si="0"/>
        <v>1405.2790697674418</v>
      </c>
      <c r="L31" s="32">
        <v>34</v>
      </c>
      <c r="M31" s="32">
        <v>4.6900000000000004</v>
      </c>
      <c r="N31" s="32">
        <v>26.94</v>
      </c>
      <c r="O31" s="33">
        <v>0.52500000000000002</v>
      </c>
      <c r="P31" s="34">
        <f t="shared" si="1"/>
        <v>737.77151162790699</v>
      </c>
      <c r="Q31" s="31">
        <f t="shared" si="2"/>
        <v>2054518</v>
      </c>
      <c r="R31" s="36">
        <f t="shared" si="3"/>
        <v>283402.63</v>
      </c>
      <c r="S31" s="36">
        <f t="shared" si="4"/>
        <v>1627903.3800000001</v>
      </c>
      <c r="T31" s="36">
        <f t="shared" si="5"/>
        <v>31724.175000000003</v>
      </c>
      <c r="U31" s="36">
        <f t="shared" si="6"/>
        <v>44581319.133139536</v>
      </c>
    </row>
    <row r="32" spans="1:21" s="27" customFormat="1" x14ac:dyDescent="0.2">
      <c r="A32" s="13">
        <v>2015</v>
      </c>
      <c r="B32" s="13" t="s">
        <v>39</v>
      </c>
      <c r="C32" s="14">
        <v>3</v>
      </c>
      <c r="D32" s="14" t="s">
        <v>82</v>
      </c>
      <c r="E32" s="27" t="s">
        <v>44</v>
      </c>
      <c r="F32" s="27" t="s">
        <v>16</v>
      </c>
      <c r="G32" s="28" t="s">
        <v>79</v>
      </c>
      <c r="H32" s="35">
        <v>148965</v>
      </c>
      <c r="I32" s="27">
        <v>306</v>
      </c>
      <c r="J32" s="27">
        <v>120</v>
      </c>
      <c r="K32" s="35">
        <f t="shared" si="0"/>
        <v>1241.375</v>
      </c>
      <c r="L32" s="32">
        <v>35.270000000000003</v>
      </c>
      <c r="M32" s="32">
        <v>4.55</v>
      </c>
      <c r="N32" s="32">
        <v>28.25</v>
      </c>
      <c r="O32" s="33">
        <v>0.54869999999999997</v>
      </c>
      <c r="P32" s="34">
        <f t="shared" si="1"/>
        <v>681.14246249999997</v>
      </c>
      <c r="Q32" s="31">
        <f t="shared" si="2"/>
        <v>5253995.5500000007</v>
      </c>
      <c r="R32" s="36">
        <f t="shared" si="3"/>
        <v>677790.75</v>
      </c>
      <c r="S32" s="36">
        <f t="shared" si="4"/>
        <v>4208261.25</v>
      </c>
      <c r="T32" s="36">
        <f t="shared" si="5"/>
        <v>81737.095499999996</v>
      </c>
      <c r="U32" s="36">
        <f t="shared" si="6"/>
        <v>101466386.92631249</v>
      </c>
    </row>
    <row r="33" spans="1:21" s="27" customFormat="1" x14ac:dyDescent="0.2">
      <c r="A33" s="13">
        <v>2015</v>
      </c>
      <c r="B33" s="13" t="s">
        <v>39</v>
      </c>
      <c r="C33" s="14">
        <v>1</v>
      </c>
      <c r="D33" s="14" t="s">
        <v>82</v>
      </c>
      <c r="E33" s="27" t="s">
        <v>44</v>
      </c>
      <c r="F33" s="27" t="s">
        <v>16</v>
      </c>
      <c r="G33" s="28" t="s">
        <v>84</v>
      </c>
      <c r="H33" s="35">
        <v>147442</v>
      </c>
      <c r="I33" s="27">
        <v>304</v>
      </c>
      <c r="J33" s="27">
        <v>107.5</v>
      </c>
      <c r="K33" s="35">
        <f t="shared" si="0"/>
        <v>1371.5534883720929</v>
      </c>
      <c r="L33" s="32">
        <v>33.42</v>
      </c>
      <c r="M33" s="32">
        <v>4.76</v>
      </c>
      <c r="N33" s="32">
        <v>27.26</v>
      </c>
      <c r="O33" s="33">
        <v>0.51859999999999995</v>
      </c>
      <c r="P33" s="34">
        <f t="shared" si="1"/>
        <v>711.28763906976747</v>
      </c>
      <c r="Q33" s="31">
        <f t="shared" si="2"/>
        <v>4927511.6400000006</v>
      </c>
      <c r="R33" s="36">
        <f t="shared" si="3"/>
        <v>701823.91999999993</v>
      </c>
      <c r="S33" s="36">
        <f t="shared" si="4"/>
        <v>4019268.9200000004</v>
      </c>
      <c r="T33" s="36">
        <f t="shared" si="5"/>
        <v>76463.421199999997</v>
      </c>
      <c r="U33" s="36">
        <f t="shared" si="6"/>
        <v>104873672.07972465</v>
      </c>
    </row>
    <row r="34" spans="1:21" s="27" customFormat="1" x14ac:dyDescent="0.2">
      <c r="A34" s="13">
        <v>2015</v>
      </c>
      <c r="B34" s="13" t="s">
        <v>17</v>
      </c>
      <c r="C34" s="14">
        <v>0</v>
      </c>
      <c r="D34" s="14" t="s">
        <v>83</v>
      </c>
      <c r="E34" s="27" t="s">
        <v>44</v>
      </c>
      <c r="F34" s="27" t="s">
        <v>16</v>
      </c>
      <c r="G34" s="28" t="s">
        <v>84</v>
      </c>
      <c r="H34" s="35">
        <v>104214</v>
      </c>
      <c r="I34" s="27">
        <v>213</v>
      </c>
      <c r="J34" s="27">
        <v>142.5</v>
      </c>
      <c r="K34" s="35">
        <f t="shared" si="0"/>
        <v>731.32631578947371</v>
      </c>
      <c r="L34" s="32">
        <v>33.049999999999997</v>
      </c>
      <c r="M34" s="32">
        <v>4.46</v>
      </c>
      <c r="N34" s="32">
        <v>26.36</v>
      </c>
      <c r="O34" s="33">
        <v>0.47770000000000001</v>
      </c>
      <c r="P34" s="34">
        <f t="shared" si="1"/>
        <v>349.3545810526316</v>
      </c>
      <c r="Q34" s="31">
        <f t="shared" si="2"/>
        <v>3444272.6999999997</v>
      </c>
      <c r="R34" s="36">
        <f t="shared" si="3"/>
        <v>464794.44</v>
      </c>
      <c r="S34" s="36">
        <f t="shared" si="4"/>
        <v>2747081.04</v>
      </c>
      <c r="T34" s="36">
        <f t="shared" si="5"/>
        <v>49783.027800000003</v>
      </c>
      <c r="U34" s="36">
        <f t="shared" si="6"/>
        <v>36407638.309818953</v>
      </c>
    </row>
    <row r="35" spans="1:21" s="27" customFormat="1" x14ac:dyDescent="0.2">
      <c r="A35" s="13">
        <v>2015</v>
      </c>
      <c r="B35" s="13" t="s">
        <v>17</v>
      </c>
      <c r="C35" s="14">
        <v>0</v>
      </c>
      <c r="D35" s="14" t="s">
        <v>83</v>
      </c>
      <c r="E35" s="27" t="s">
        <v>44</v>
      </c>
      <c r="F35" s="27" t="s">
        <v>16</v>
      </c>
      <c r="G35" s="28" t="s">
        <v>84</v>
      </c>
      <c r="H35" s="35">
        <v>40233</v>
      </c>
      <c r="I35" s="27">
        <v>88</v>
      </c>
      <c r="J35" s="27">
        <v>60</v>
      </c>
      <c r="K35" s="35">
        <f t="shared" si="0"/>
        <v>670.55</v>
      </c>
      <c r="L35" s="32">
        <v>31.54</v>
      </c>
      <c r="M35" s="32">
        <v>4.6399999999999997</v>
      </c>
      <c r="N35" s="32">
        <v>25.26</v>
      </c>
      <c r="O35" s="33">
        <v>0.44829999999999998</v>
      </c>
      <c r="P35" s="34">
        <f t="shared" si="1"/>
        <v>300.60756500000002</v>
      </c>
      <c r="Q35" s="31">
        <f t="shared" si="2"/>
        <v>1268948.82</v>
      </c>
      <c r="R35" s="36">
        <f t="shared" si="3"/>
        <v>186681.12</v>
      </c>
      <c r="S35" s="36">
        <f t="shared" si="4"/>
        <v>1016285.5800000001</v>
      </c>
      <c r="T35" s="36">
        <f t="shared" si="5"/>
        <v>18036.4539</v>
      </c>
      <c r="U35" s="36">
        <f t="shared" si="6"/>
        <v>12094344.162645001</v>
      </c>
    </row>
    <row r="36" spans="1:21" s="27" customFormat="1" x14ac:dyDescent="0.2">
      <c r="A36" s="13">
        <v>2015</v>
      </c>
      <c r="B36" s="13" t="s">
        <v>39</v>
      </c>
      <c r="C36" s="14"/>
      <c r="D36" s="13" t="s">
        <v>82</v>
      </c>
      <c r="E36" s="27" t="s">
        <v>44</v>
      </c>
      <c r="F36" s="27" t="s">
        <v>16</v>
      </c>
      <c r="G36" s="28" t="s">
        <v>79</v>
      </c>
      <c r="H36" s="35">
        <v>58077</v>
      </c>
      <c r="I36" s="27">
        <v>117</v>
      </c>
      <c r="J36" s="27">
        <v>40</v>
      </c>
      <c r="K36" s="35">
        <f t="shared" si="0"/>
        <v>1451.925</v>
      </c>
      <c r="L36" s="32">
        <v>35</v>
      </c>
      <c r="M36" s="32">
        <v>4.78</v>
      </c>
      <c r="N36" s="32">
        <v>28.43</v>
      </c>
      <c r="O36" s="33">
        <v>0.55510000000000004</v>
      </c>
      <c r="P36" s="34">
        <f t="shared" si="1"/>
        <v>805.96356750000007</v>
      </c>
      <c r="Q36" s="31">
        <f t="shared" si="2"/>
        <v>2032695</v>
      </c>
      <c r="R36" s="36">
        <f t="shared" si="3"/>
        <v>277608.06</v>
      </c>
      <c r="S36" s="36">
        <f t="shared" si="4"/>
        <v>1651129.1099999999</v>
      </c>
      <c r="T36" s="36">
        <f t="shared" si="5"/>
        <v>32238.542700000002</v>
      </c>
      <c r="U36" s="36">
        <f t="shared" si="6"/>
        <v>46807946.109697506</v>
      </c>
    </row>
    <row r="37" spans="1:21" s="27" customFormat="1" x14ac:dyDescent="0.2">
      <c r="A37" s="13">
        <v>2015</v>
      </c>
      <c r="B37" s="13" t="s">
        <v>39</v>
      </c>
      <c r="C37" s="14">
        <v>1.6</v>
      </c>
      <c r="D37" s="14" t="s">
        <v>82</v>
      </c>
      <c r="E37" s="27" t="s">
        <v>44</v>
      </c>
      <c r="F37" s="27" t="s">
        <v>16</v>
      </c>
      <c r="G37" s="28" t="s">
        <v>84</v>
      </c>
      <c r="H37" s="35">
        <v>205669</v>
      </c>
      <c r="I37" s="27">
        <v>424</v>
      </c>
      <c r="J37" s="27">
        <v>166</v>
      </c>
      <c r="K37" s="35">
        <f t="shared" si="0"/>
        <v>1238.9698795180723</v>
      </c>
      <c r="L37" s="32">
        <v>33.94</v>
      </c>
      <c r="M37" s="32">
        <v>4.8899999999999997</v>
      </c>
      <c r="N37" s="32">
        <v>27.72</v>
      </c>
      <c r="O37" s="33">
        <v>0.53210000000000002</v>
      </c>
      <c r="P37" s="34">
        <f t="shared" si="1"/>
        <v>659.25587289156624</v>
      </c>
      <c r="Q37" s="31">
        <f t="shared" si="2"/>
        <v>6980405.8599999994</v>
      </c>
      <c r="R37" s="36">
        <f t="shared" si="3"/>
        <v>1005721.4099999999</v>
      </c>
      <c r="S37" s="36">
        <f t="shared" si="4"/>
        <v>5701144.6799999997</v>
      </c>
      <c r="T37" s="36">
        <f t="shared" si="5"/>
        <v>109436.4749</v>
      </c>
      <c r="U37" s="36">
        <f t="shared" si="6"/>
        <v>135588496.12173554</v>
      </c>
    </row>
    <row r="38" spans="1:21" s="27" customFormat="1" x14ac:dyDescent="0.2">
      <c r="A38" s="13">
        <v>2015</v>
      </c>
      <c r="B38" s="13" t="s">
        <v>39</v>
      </c>
      <c r="C38" s="14"/>
      <c r="D38" s="13" t="s">
        <v>82</v>
      </c>
      <c r="E38" s="27" t="s">
        <v>44</v>
      </c>
      <c r="F38" s="27" t="s">
        <v>16</v>
      </c>
      <c r="G38" s="28" t="s">
        <v>79</v>
      </c>
      <c r="H38" s="35">
        <v>150740</v>
      </c>
      <c r="I38" s="27">
        <v>310</v>
      </c>
      <c r="J38" s="27">
        <v>80</v>
      </c>
      <c r="K38" s="35">
        <f t="shared" si="0"/>
        <v>1884.25</v>
      </c>
      <c r="L38" s="32">
        <v>36.130000000000003</v>
      </c>
      <c r="M38" s="32">
        <v>4.4800000000000004</v>
      </c>
      <c r="N38" s="32">
        <v>29</v>
      </c>
      <c r="O38" s="33">
        <v>0.56789999999999996</v>
      </c>
      <c r="P38" s="34">
        <f t="shared" si="1"/>
        <v>1070.0655750000001</v>
      </c>
      <c r="Q38" s="31">
        <f t="shared" si="2"/>
        <v>5446236.2000000002</v>
      </c>
      <c r="R38" s="36">
        <f t="shared" si="3"/>
        <v>675315.20000000007</v>
      </c>
      <c r="S38" s="36">
        <f t="shared" si="4"/>
        <v>4371460</v>
      </c>
      <c r="T38" s="36">
        <f t="shared" si="5"/>
        <v>85605.245999999999</v>
      </c>
      <c r="U38" s="36">
        <f t="shared" si="6"/>
        <v>161301684.7755</v>
      </c>
    </row>
    <row r="39" spans="1:21" s="27" customFormat="1" x14ac:dyDescent="0.2">
      <c r="A39" s="13">
        <v>2015</v>
      </c>
      <c r="B39" s="13" t="s">
        <v>39</v>
      </c>
      <c r="C39" s="14">
        <v>5</v>
      </c>
      <c r="D39" s="13" t="s">
        <v>82</v>
      </c>
      <c r="E39" s="27" t="s">
        <v>44</v>
      </c>
      <c r="F39" s="27" t="s">
        <v>16</v>
      </c>
      <c r="G39" s="28" t="s">
        <v>79</v>
      </c>
      <c r="H39" s="35">
        <v>192851</v>
      </c>
      <c r="I39" s="27">
        <v>404</v>
      </c>
      <c r="J39" s="27">
        <v>120</v>
      </c>
      <c r="K39" s="35">
        <f t="shared" si="0"/>
        <v>1607.0916666666667</v>
      </c>
      <c r="L39" s="32">
        <v>36</v>
      </c>
      <c r="M39" s="32">
        <v>3.93</v>
      </c>
      <c r="N39" s="32">
        <v>28</v>
      </c>
      <c r="O39" s="33">
        <v>0.56740000000000002</v>
      </c>
      <c r="P39" s="34">
        <f t="shared" si="1"/>
        <v>911.86381166666661</v>
      </c>
      <c r="Q39" s="31">
        <f t="shared" si="2"/>
        <v>6942636</v>
      </c>
      <c r="R39" s="36">
        <f t="shared" si="3"/>
        <v>757904.43</v>
      </c>
      <c r="S39" s="36">
        <f t="shared" si="4"/>
        <v>5399828</v>
      </c>
      <c r="T39" s="36">
        <f t="shared" si="5"/>
        <v>109423.6574</v>
      </c>
      <c r="U39" s="36">
        <f t="shared" si="6"/>
        <v>175853847.94372833</v>
      </c>
    </row>
    <row r="40" spans="1:21" s="27" customFormat="1" x14ac:dyDescent="0.2">
      <c r="A40" s="13">
        <v>2015</v>
      </c>
      <c r="B40" s="13" t="s">
        <v>39</v>
      </c>
      <c r="C40" s="14">
        <v>5</v>
      </c>
      <c r="D40" s="13" t="s">
        <v>82</v>
      </c>
      <c r="E40" s="27" t="s">
        <v>44</v>
      </c>
      <c r="F40" s="27" t="s">
        <v>16</v>
      </c>
      <c r="G40" s="28" t="s">
        <v>84</v>
      </c>
      <c r="H40" s="35">
        <v>361516</v>
      </c>
      <c r="I40" s="27">
        <v>747</v>
      </c>
      <c r="J40" s="27">
        <v>240</v>
      </c>
      <c r="K40" s="35">
        <f t="shared" si="0"/>
        <v>1506.3166666666666</v>
      </c>
      <c r="L40" s="32">
        <v>34.96</v>
      </c>
      <c r="M40" s="32">
        <v>4</v>
      </c>
      <c r="N40" s="32">
        <v>28.03</v>
      </c>
      <c r="O40" s="33">
        <v>0.54869999999999997</v>
      </c>
      <c r="P40" s="34">
        <f t="shared" si="1"/>
        <v>826.51595499999996</v>
      </c>
      <c r="Q40" s="31">
        <f t="shared" si="2"/>
        <v>12638599.359999999</v>
      </c>
      <c r="R40" s="36">
        <f t="shared" si="3"/>
        <v>1446064</v>
      </c>
      <c r="S40" s="36">
        <f t="shared" si="4"/>
        <v>10133293.48</v>
      </c>
      <c r="T40" s="36">
        <f t="shared" si="5"/>
        <v>198363.82919999998</v>
      </c>
      <c r="U40" s="36">
        <f t="shared" si="6"/>
        <v>298798741.98777997</v>
      </c>
    </row>
    <row r="41" spans="1:21" s="27" customFormat="1" x14ac:dyDescent="0.2">
      <c r="A41" s="13">
        <v>2015</v>
      </c>
      <c r="B41" s="13" t="s">
        <v>39</v>
      </c>
      <c r="C41" s="14"/>
      <c r="D41" s="13" t="s">
        <v>82</v>
      </c>
      <c r="E41" s="27" t="s">
        <v>44</v>
      </c>
      <c r="F41" s="27" t="s">
        <v>16</v>
      </c>
      <c r="G41" s="28" t="s">
        <v>79</v>
      </c>
      <c r="H41" s="35">
        <v>150740</v>
      </c>
      <c r="I41" s="27">
        <v>310</v>
      </c>
      <c r="J41" s="27">
        <v>80</v>
      </c>
      <c r="K41" s="35">
        <f t="shared" si="0"/>
        <v>1884.25</v>
      </c>
      <c r="L41" s="32">
        <v>36.1</v>
      </c>
      <c r="M41" s="32">
        <v>4.51</v>
      </c>
      <c r="N41" s="32">
        <v>29</v>
      </c>
      <c r="O41" s="33">
        <v>0.56789999999999996</v>
      </c>
      <c r="P41" s="34">
        <f t="shared" si="1"/>
        <v>1070.0655750000001</v>
      </c>
      <c r="Q41" s="31">
        <f t="shared" si="2"/>
        <v>5441714</v>
      </c>
      <c r="R41" s="36">
        <f t="shared" si="3"/>
        <v>679837.4</v>
      </c>
      <c r="S41" s="36">
        <f t="shared" si="4"/>
        <v>4371460</v>
      </c>
      <c r="T41" s="36">
        <f t="shared" si="5"/>
        <v>85605.245999999999</v>
      </c>
      <c r="U41" s="36">
        <f t="shared" si="6"/>
        <v>161301684.7755</v>
      </c>
    </row>
    <row r="42" spans="1:21" s="27" customFormat="1" x14ac:dyDescent="0.2">
      <c r="A42" s="13">
        <v>2015</v>
      </c>
      <c r="B42" s="13" t="s">
        <v>39</v>
      </c>
      <c r="C42" s="14"/>
      <c r="D42" s="13" t="s">
        <v>82</v>
      </c>
      <c r="E42" s="27" t="s">
        <v>44</v>
      </c>
      <c r="F42" s="27" t="s">
        <v>16</v>
      </c>
      <c r="G42" s="28" t="s">
        <v>79</v>
      </c>
      <c r="H42" s="35">
        <v>166847</v>
      </c>
      <c r="I42" s="27">
        <v>348</v>
      </c>
      <c r="J42" s="27">
        <v>120</v>
      </c>
      <c r="K42" s="35">
        <f t="shared" si="0"/>
        <v>1390.3916666666667</v>
      </c>
      <c r="L42" s="32">
        <v>36.82</v>
      </c>
      <c r="M42" s="32">
        <v>3.52</v>
      </c>
      <c r="N42" s="32">
        <v>27.07</v>
      </c>
      <c r="O42" s="33">
        <v>0.56279999999999997</v>
      </c>
      <c r="P42" s="34">
        <f t="shared" si="1"/>
        <v>782.51242999999999</v>
      </c>
      <c r="Q42" s="31">
        <f t="shared" si="2"/>
        <v>6143306.54</v>
      </c>
      <c r="R42" s="36">
        <f t="shared" si="3"/>
        <v>587301.44000000006</v>
      </c>
      <c r="S42" s="36">
        <f t="shared" si="4"/>
        <v>4516548.29</v>
      </c>
      <c r="T42" s="36">
        <f t="shared" si="5"/>
        <v>93901.491599999994</v>
      </c>
      <c r="U42" s="36">
        <f t="shared" si="6"/>
        <v>130559851.40820999</v>
      </c>
    </row>
    <row r="43" spans="1:21" s="27" customFormat="1" x14ac:dyDescent="0.2">
      <c r="A43" s="13">
        <v>2015</v>
      </c>
      <c r="B43" s="13" t="s">
        <v>39</v>
      </c>
      <c r="C43" s="14"/>
      <c r="D43" s="13" t="s">
        <v>83</v>
      </c>
      <c r="E43" s="27" t="s">
        <v>44</v>
      </c>
      <c r="F43" s="27" t="s">
        <v>91</v>
      </c>
      <c r="G43" s="28" t="s">
        <v>78</v>
      </c>
      <c r="H43" s="35">
        <v>212872</v>
      </c>
      <c r="I43" s="27">
        <v>437</v>
      </c>
      <c r="J43" s="27">
        <v>220</v>
      </c>
      <c r="K43" s="35">
        <f t="shared" si="0"/>
        <v>967.6</v>
      </c>
      <c r="L43" s="32">
        <v>35.6</v>
      </c>
      <c r="M43" s="32">
        <v>3.65</v>
      </c>
      <c r="N43" s="32">
        <v>31</v>
      </c>
      <c r="O43" s="33">
        <v>0.5575</v>
      </c>
      <c r="P43" s="34">
        <f t="shared" si="1"/>
        <v>539.43700000000001</v>
      </c>
      <c r="Q43" s="31">
        <f t="shared" si="2"/>
        <v>7578243.2000000002</v>
      </c>
      <c r="R43" s="36">
        <f t="shared" si="3"/>
        <v>776982.79999999993</v>
      </c>
      <c r="S43" s="36">
        <f t="shared" si="4"/>
        <v>6599032</v>
      </c>
      <c r="T43" s="36">
        <f t="shared" si="5"/>
        <v>118676.14</v>
      </c>
      <c r="U43" s="36">
        <f t="shared" si="6"/>
        <v>114831033.064</v>
      </c>
    </row>
    <row r="44" spans="1:21" s="27" customFormat="1" x14ac:dyDescent="0.2">
      <c r="A44" s="13">
        <v>2015</v>
      </c>
      <c r="B44" s="13" t="s">
        <v>17</v>
      </c>
      <c r="C44" s="14">
        <v>0</v>
      </c>
      <c r="D44" s="13" t="s">
        <v>82</v>
      </c>
      <c r="E44" s="27" t="s">
        <v>77</v>
      </c>
      <c r="F44" s="27" t="s">
        <v>66</v>
      </c>
      <c r="G44" s="28" t="s">
        <v>79</v>
      </c>
      <c r="H44" s="35">
        <v>61652</v>
      </c>
      <c r="I44" s="27">
        <v>125</v>
      </c>
      <c r="J44" s="27">
        <v>47</v>
      </c>
      <c r="K44" s="35">
        <f t="shared" si="0"/>
        <v>1311.7446808510638</v>
      </c>
      <c r="L44" s="32">
        <v>36.72</v>
      </c>
      <c r="M44" s="32">
        <v>4.45</v>
      </c>
      <c r="N44" s="32">
        <v>28.47</v>
      </c>
      <c r="O44" s="33">
        <v>0.56059999999999999</v>
      </c>
      <c r="P44" s="34">
        <f t="shared" si="1"/>
        <v>735.3640680851064</v>
      </c>
      <c r="Q44" s="31">
        <f t="shared" si="2"/>
        <v>2263861.44</v>
      </c>
      <c r="R44" s="36">
        <f t="shared" si="3"/>
        <v>274351.40000000002</v>
      </c>
      <c r="S44" s="36">
        <f t="shared" si="4"/>
        <v>1755232.44</v>
      </c>
      <c r="T44" s="36">
        <f t="shared" si="5"/>
        <v>34562.111199999999</v>
      </c>
      <c r="U44" s="36">
        <f t="shared" si="6"/>
        <v>45336665.525582977</v>
      </c>
    </row>
    <row r="45" spans="1:21" s="27" customFormat="1" x14ac:dyDescent="0.2">
      <c r="A45" s="13">
        <v>2015</v>
      </c>
      <c r="B45" s="13" t="s">
        <v>39</v>
      </c>
      <c r="C45" s="14">
        <v>2</v>
      </c>
      <c r="D45" s="13" t="s">
        <v>83</v>
      </c>
      <c r="E45" s="27" t="s">
        <v>44</v>
      </c>
      <c r="F45" s="27" t="s">
        <v>91</v>
      </c>
      <c r="G45" s="28" t="s">
        <v>78</v>
      </c>
      <c r="H45" s="35">
        <v>176502</v>
      </c>
      <c r="I45" s="27">
        <v>363</v>
      </c>
      <c r="J45" s="27">
        <v>150</v>
      </c>
      <c r="K45" s="35">
        <f t="shared" si="0"/>
        <v>1176.68</v>
      </c>
      <c r="L45" s="32">
        <v>35.200000000000003</v>
      </c>
      <c r="M45" s="32">
        <v>3.52</v>
      </c>
      <c r="N45" s="32">
        <v>30.6</v>
      </c>
      <c r="O45" s="33">
        <v>0.51549999999999996</v>
      </c>
      <c r="P45" s="34">
        <f t="shared" si="1"/>
        <v>606.57853999999998</v>
      </c>
      <c r="Q45" s="31">
        <f t="shared" si="2"/>
        <v>6212870.4000000004</v>
      </c>
      <c r="R45" s="36">
        <f t="shared" si="3"/>
        <v>621287.04</v>
      </c>
      <c r="S45" s="36">
        <f t="shared" si="4"/>
        <v>5400961.2000000002</v>
      </c>
      <c r="T45" s="36">
        <f t="shared" si="5"/>
        <v>90986.780999999988</v>
      </c>
      <c r="U45" s="36">
        <f t="shared" si="6"/>
        <v>107062325.46708</v>
      </c>
    </row>
    <row r="46" spans="1:21" s="27" customFormat="1" x14ac:dyDescent="0.2">
      <c r="A46" s="13">
        <v>2015</v>
      </c>
      <c r="B46" s="13" t="s">
        <v>39</v>
      </c>
      <c r="C46" s="14">
        <v>4</v>
      </c>
      <c r="D46" s="13" t="s">
        <v>82</v>
      </c>
      <c r="E46" s="27" t="s">
        <v>70</v>
      </c>
      <c r="F46" s="27" t="s">
        <v>74</v>
      </c>
      <c r="G46" s="28" t="s">
        <v>84</v>
      </c>
      <c r="H46" s="35">
        <v>146152</v>
      </c>
      <c r="I46" s="27">
        <v>304</v>
      </c>
      <c r="J46" s="27">
        <v>120</v>
      </c>
      <c r="K46" s="35">
        <f t="shared" si="0"/>
        <v>1217.9333333333334</v>
      </c>
      <c r="L46" s="32">
        <v>34.909999999999997</v>
      </c>
      <c r="M46" s="32">
        <v>4.12</v>
      </c>
      <c r="N46" s="32">
        <v>27.78</v>
      </c>
      <c r="O46" s="33">
        <v>0.55230000000000001</v>
      </c>
      <c r="P46" s="34">
        <f t="shared" si="1"/>
        <v>672.66458</v>
      </c>
      <c r="Q46" s="31">
        <f t="shared" si="2"/>
        <v>5102166.3199999994</v>
      </c>
      <c r="R46" s="36">
        <f t="shared" si="3"/>
        <v>602146.24</v>
      </c>
      <c r="S46" s="36">
        <f t="shared" si="4"/>
        <v>4060102.56</v>
      </c>
      <c r="T46" s="36">
        <f t="shared" si="5"/>
        <v>80719.749599999996</v>
      </c>
      <c r="U46" s="36">
        <f t="shared" si="6"/>
        <v>98311273.696160004</v>
      </c>
    </row>
    <row r="47" spans="1:21" s="27" customFormat="1" x14ac:dyDescent="0.2">
      <c r="A47" s="13">
        <v>2015</v>
      </c>
      <c r="B47" s="13" t="s">
        <v>17</v>
      </c>
      <c r="C47" s="14">
        <v>0</v>
      </c>
      <c r="D47" s="13"/>
      <c r="E47" s="27" t="s">
        <v>44</v>
      </c>
      <c r="F47" s="27" t="s">
        <v>18</v>
      </c>
      <c r="G47" s="28" t="s">
        <v>62</v>
      </c>
      <c r="H47" s="35">
        <v>40719</v>
      </c>
      <c r="I47" s="27">
        <v>85</v>
      </c>
      <c r="J47" s="27">
        <v>90</v>
      </c>
      <c r="K47" s="35">
        <f t="shared" si="0"/>
        <v>452.43333333333334</v>
      </c>
      <c r="L47" s="32">
        <v>37.6</v>
      </c>
      <c r="M47" s="32">
        <v>4.0999999999999996</v>
      </c>
      <c r="N47" s="32">
        <v>35</v>
      </c>
      <c r="O47" s="33">
        <v>0.54669999999999996</v>
      </c>
      <c r="P47" s="34">
        <f t="shared" si="1"/>
        <v>247.34530333333331</v>
      </c>
      <c r="Q47" s="31">
        <f t="shared" si="2"/>
        <v>1531034.4000000001</v>
      </c>
      <c r="R47" s="36">
        <f t="shared" si="3"/>
        <v>166947.9</v>
      </c>
      <c r="S47" s="36">
        <f t="shared" si="4"/>
        <v>1425165</v>
      </c>
      <c r="T47" s="36">
        <f t="shared" si="5"/>
        <v>22261.077299999997</v>
      </c>
      <c r="U47" s="36">
        <f t="shared" si="6"/>
        <v>10071653.406429999</v>
      </c>
    </row>
    <row r="48" spans="1:21" s="27" customFormat="1" x14ac:dyDescent="0.2">
      <c r="A48" s="13">
        <v>2015</v>
      </c>
      <c r="B48" s="13" t="s">
        <v>17</v>
      </c>
      <c r="C48" s="14"/>
      <c r="D48" s="13" t="s">
        <v>83</v>
      </c>
      <c r="E48" s="27" t="s">
        <v>44</v>
      </c>
      <c r="F48" s="27" t="s">
        <v>26</v>
      </c>
      <c r="G48" s="28" t="s">
        <v>78</v>
      </c>
      <c r="H48" s="35">
        <v>47718</v>
      </c>
      <c r="I48" s="27">
        <v>96</v>
      </c>
      <c r="J48" s="27">
        <v>67</v>
      </c>
      <c r="K48" s="35">
        <f t="shared" si="0"/>
        <v>712.20895522388059</v>
      </c>
      <c r="L48" s="32">
        <v>33.5</v>
      </c>
      <c r="M48" s="32">
        <v>3.82</v>
      </c>
      <c r="N48" s="32">
        <v>29.1</v>
      </c>
      <c r="O48" s="33">
        <v>0.5071</v>
      </c>
      <c r="P48" s="34">
        <f t="shared" si="1"/>
        <v>361.16116119402983</v>
      </c>
      <c r="Q48" s="31">
        <f t="shared" si="2"/>
        <v>1598553</v>
      </c>
      <c r="R48" s="36">
        <f t="shared" si="3"/>
        <v>182282.75999999998</v>
      </c>
      <c r="S48" s="36">
        <f t="shared" si="4"/>
        <v>1388593.8</v>
      </c>
      <c r="T48" s="36">
        <f t="shared" si="5"/>
        <v>24197.7978</v>
      </c>
      <c r="U48" s="36">
        <f t="shared" si="6"/>
        <v>17233888.289856717</v>
      </c>
    </row>
    <row r="49" spans="1:21" s="27" customFormat="1" x14ac:dyDescent="0.2">
      <c r="A49" s="13">
        <v>2015</v>
      </c>
      <c r="B49" s="13" t="s">
        <v>39</v>
      </c>
      <c r="C49" s="14">
        <v>5</v>
      </c>
      <c r="D49" s="13" t="s">
        <v>82</v>
      </c>
      <c r="E49" s="27" t="s">
        <v>44</v>
      </c>
      <c r="F49" s="27" t="s">
        <v>67</v>
      </c>
      <c r="G49" s="28" t="s">
        <v>78</v>
      </c>
      <c r="H49" s="35">
        <v>201497</v>
      </c>
      <c r="I49" s="27">
        <v>415</v>
      </c>
      <c r="J49" s="27">
        <v>120</v>
      </c>
      <c r="K49" s="35">
        <f t="shared" si="0"/>
        <v>1679.1416666666667</v>
      </c>
      <c r="L49" s="32">
        <v>35.64</v>
      </c>
      <c r="M49" s="32">
        <v>4.1399999999999997</v>
      </c>
      <c r="N49" s="32">
        <v>28.37</v>
      </c>
      <c r="O49" s="33">
        <v>0.56030000000000002</v>
      </c>
      <c r="P49" s="34">
        <f t="shared" si="1"/>
        <v>940.82307583333341</v>
      </c>
      <c r="Q49" s="31">
        <f t="shared" si="2"/>
        <v>7181353.0800000001</v>
      </c>
      <c r="R49" s="36">
        <f t="shared" si="3"/>
        <v>834197.58</v>
      </c>
      <c r="S49" s="36">
        <f t="shared" si="4"/>
        <v>5716469.8900000006</v>
      </c>
      <c r="T49" s="36">
        <f t="shared" si="5"/>
        <v>112898.7691</v>
      </c>
      <c r="U49" s="36">
        <f t="shared" si="6"/>
        <v>189573027.31118917</v>
      </c>
    </row>
    <row r="50" spans="1:21" s="27" customFormat="1" x14ac:dyDescent="0.2">
      <c r="A50" s="13">
        <v>2015</v>
      </c>
      <c r="B50" s="13" t="s">
        <v>39</v>
      </c>
      <c r="C50" s="14"/>
      <c r="D50" s="13" t="s">
        <v>82</v>
      </c>
      <c r="E50" s="27" t="s">
        <v>44</v>
      </c>
      <c r="F50" s="27" t="s">
        <v>67</v>
      </c>
      <c r="G50" s="28" t="s">
        <v>78</v>
      </c>
      <c r="H50" s="35">
        <v>188591</v>
      </c>
      <c r="I50" s="27">
        <v>391</v>
      </c>
      <c r="J50" s="27">
        <v>120</v>
      </c>
      <c r="K50" s="35">
        <f t="shared" si="0"/>
        <v>1571.5916666666667</v>
      </c>
      <c r="L50" s="32">
        <v>35.5</v>
      </c>
      <c r="M50" s="32">
        <v>4.08</v>
      </c>
      <c r="N50" s="32">
        <v>28.37</v>
      </c>
      <c r="O50" s="33">
        <v>0.56000000000000005</v>
      </c>
      <c r="P50" s="34">
        <f t="shared" si="1"/>
        <v>880.09133333333341</v>
      </c>
      <c r="Q50" s="31">
        <f t="shared" si="2"/>
        <v>6694980.5</v>
      </c>
      <c r="R50" s="36">
        <f t="shared" si="3"/>
        <v>769451.28</v>
      </c>
      <c r="S50" s="36">
        <f t="shared" si="4"/>
        <v>5350326.67</v>
      </c>
      <c r="T50" s="36">
        <f t="shared" si="5"/>
        <v>105610.96</v>
      </c>
      <c r="U50" s="36">
        <f t="shared" si="6"/>
        <v>165977304.64466667</v>
      </c>
    </row>
    <row r="51" spans="1:21" s="27" customFormat="1" x14ac:dyDescent="0.2">
      <c r="A51" s="13">
        <v>2015</v>
      </c>
      <c r="B51" s="13" t="s">
        <v>39</v>
      </c>
      <c r="C51" s="14"/>
      <c r="D51" s="13" t="s">
        <v>82</v>
      </c>
      <c r="E51" s="27" t="s">
        <v>44</v>
      </c>
      <c r="F51" s="27" t="s">
        <v>67</v>
      </c>
      <c r="G51" s="28" t="s">
        <v>78</v>
      </c>
      <c r="H51" s="35">
        <v>190104</v>
      </c>
      <c r="I51" s="27">
        <v>384</v>
      </c>
      <c r="J51" s="27">
        <v>120</v>
      </c>
      <c r="K51" s="35">
        <f t="shared" si="0"/>
        <v>1584.2</v>
      </c>
      <c r="L51" s="32">
        <v>36</v>
      </c>
      <c r="M51" s="32">
        <v>4.07</v>
      </c>
      <c r="N51" s="32">
        <v>28.8</v>
      </c>
      <c r="O51" s="33">
        <v>0.5585</v>
      </c>
      <c r="P51" s="34">
        <f t="shared" si="1"/>
        <v>884.77570000000003</v>
      </c>
      <c r="Q51" s="31">
        <f t="shared" si="2"/>
        <v>6843744</v>
      </c>
      <c r="R51" s="36">
        <f t="shared" si="3"/>
        <v>773723.28</v>
      </c>
      <c r="S51" s="36">
        <f t="shared" si="4"/>
        <v>5474995.2000000002</v>
      </c>
      <c r="T51" s="36">
        <f t="shared" si="5"/>
        <v>106173.084</v>
      </c>
      <c r="U51" s="36">
        <f t="shared" si="6"/>
        <v>168199399.6728</v>
      </c>
    </row>
    <row r="52" spans="1:21" s="27" customFormat="1" x14ac:dyDescent="0.2">
      <c r="A52" s="13">
        <v>2015</v>
      </c>
      <c r="B52" s="13" t="s">
        <v>39</v>
      </c>
      <c r="C52" s="14"/>
      <c r="D52" s="13" t="s">
        <v>82</v>
      </c>
      <c r="E52" s="27" t="s">
        <v>44</v>
      </c>
      <c r="F52" s="27" t="s">
        <v>67</v>
      </c>
      <c r="G52" s="28" t="s">
        <v>78</v>
      </c>
      <c r="H52" s="35">
        <v>136718</v>
      </c>
      <c r="I52" s="27">
        <v>279</v>
      </c>
      <c r="J52" s="27">
        <v>60</v>
      </c>
      <c r="K52" s="35">
        <f t="shared" si="0"/>
        <v>2278.6333333333332</v>
      </c>
      <c r="L52" s="32">
        <v>35.659999999999997</v>
      </c>
      <c r="M52" s="32">
        <v>4.38</v>
      </c>
      <c r="N52" s="32">
        <v>27.13</v>
      </c>
      <c r="O52" s="33">
        <v>0.55910000000000004</v>
      </c>
      <c r="P52" s="34">
        <f t="shared" si="1"/>
        <v>1273.9838966666669</v>
      </c>
      <c r="Q52" s="31">
        <f t="shared" si="2"/>
        <v>4875363.88</v>
      </c>
      <c r="R52" s="36">
        <f t="shared" si="3"/>
        <v>598824.84</v>
      </c>
      <c r="S52" s="36">
        <f t="shared" si="4"/>
        <v>3709159.34</v>
      </c>
      <c r="T52" s="36">
        <f t="shared" si="5"/>
        <v>76439.033800000005</v>
      </c>
      <c r="U52" s="36">
        <f t="shared" si="6"/>
        <v>174176530.38447335</v>
      </c>
    </row>
    <row r="53" spans="1:21" s="27" customFormat="1" x14ac:dyDescent="0.2">
      <c r="A53" s="13">
        <v>2015</v>
      </c>
      <c r="B53" s="13" t="s">
        <v>39</v>
      </c>
      <c r="C53" s="14"/>
      <c r="D53" s="13" t="s">
        <v>83</v>
      </c>
      <c r="E53" s="27" t="s">
        <v>44</v>
      </c>
      <c r="F53" s="27" t="s">
        <v>16</v>
      </c>
      <c r="G53" s="28" t="s">
        <v>79</v>
      </c>
      <c r="H53" s="35">
        <v>274325</v>
      </c>
      <c r="I53" s="27">
        <v>564</v>
      </c>
      <c r="J53" s="27">
        <v>210</v>
      </c>
      <c r="K53" s="35">
        <f t="shared" si="0"/>
        <v>1306.3095238095239</v>
      </c>
      <c r="L53" s="32">
        <v>35.58</v>
      </c>
      <c r="M53" s="32">
        <v>3.99</v>
      </c>
      <c r="N53" s="32">
        <v>27.99</v>
      </c>
      <c r="O53" s="33">
        <v>0.54890000000000005</v>
      </c>
      <c r="P53" s="34">
        <f t="shared" si="1"/>
        <v>717.03329761904774</v>
      </c>
      <c r="Q53" s="31">
        <f t="shared" si="2"/>
        <v>9760483.5</v>
      </c>
      <c r="R53" s="36">
        <f t="shared" si="3"/>
        <v>1094556.75</v>
      </c>
      <c r="S53" s="36">
        <f t="shared" si="4"/>
        <v>7678356.75</v>
      </c>
      <c r="T53" s="36">
        <f t="shared" si="5"/>
        <v>150576.99250000002</v>
      </c>
      <c r="U53" s="36">
        <f t="shared" si="6"/>
        <v>196700159.36934528</v>
      </c>
    </row>
    <row r="54" spans="1:21" s="27" customFormat="1" x14ac:dyDescent="0.2">
      <c r="A54" s="13">
        <v>2015</v>
      </c>
      <c r="B54" s="13" t="s">
        <v>39</v>
      </c>
      <c r="C54" s="14"/>
      <c r="D54" s="13" t="s">
        <v>82</v>
      </c>
      <c r="E54" s="27" t="s">
        <v>44</v>
      </c>
      <c r="F54" s="27" t="s">
        <v>16</v>
      </c>
      <c r="G54" s="28" t="s">
        <v>79</v>
      </c>
      <c r="H54" s="35">
        <v>197302</v>
      </c>
      <c r="I54" s="27">
        <v>402</v>
      </c>
      <c r="J54" s="27">
        <v>120</v>
      </c>
      <c r="K54" s="35">
        <f t="shared" si="0"/>
        <v>1644.1833333333334</v>
      </c>
      <c r="L54" s="32">
        <v>37.090000000000003</v>
      </c>
      <c r="M54" s="32">
        <v>4.33</v>
      </c>
      <c r="N54" s="32">
        <v>28.42</v>
      </c>
      <c r="O54" s="33">
        <v>0.57299999999999995</v>
      </c>
      <c r="P54" s="34">
        <f t="shared" si="1"/>
        <v>942.11704999999995</v>
      </c>
      <c r="Q54" s="31">
        <f t="shared" si="2"/>
        <v>7317931.1800000006</v>
      </c>
      <c r="R54" s="36">
        <f t="shared" si="3"/>
        <v>854317.66</v>
      </c>
      <c r="S54" s="36">
        <f t="shared" si="4"/>
        <v>5607322.8400000008</v>
      </c>
      <c r="T54" s="36">
        <f t="shared" si="5"/>
        <v>113054.04599999999</v>
      </c>
      <c r="U54" s="36">
        <f t="shared" si="6"/>
        <v>185881578.19909999</v>
      </c>
    </row>
    <row r="55" spans="1:21" s="27" customFormat="1" x14ac:dyDescent="0.2">
      <c r="A55" s="13">
        <v>2015</v>
      </c>
      <c r="B55" s="13" t="s">
        <v>39</v>
      </c>
      <c r="C55" s="14"/>
      <c r="D55" s="13" t="s">
        <v>82</v>
      </c>
      <c r="E55" s="27" t="s">
        <v>44</v>
      </c>
      <c r="F55" s="27" t="s">
        <v>67</v>
      </c>
      <c r="G55" s="28" t="s">
        <v>78</v>
      </c>
      <c r="H55" s="35">
        <v>196527</v>
      </c>
      <c r="I55" s="27">
        <v>404</v>
      </c>
      <c r="J55" s="27">
        <v>120</v>
      </c>
      <c r="K55" s="35">
        <f t="shared" si="0"/>
        <v>1637.7249999999999</v>
      </c>
      <c r="L55" s="32">
        <v>35.369999999999997</v>
      </c>
      <c r="M55" s="32">
        <v>4.05</v>
      </c>
      <c r="N55" s="32">
        <v>27.2</v>
      </c>
      <c r="O55" s="33">
        <v>0.55589999999999995</v>
      </c>
      <c r="P55" s="34">
        <f t="shared" si="1"/>
        <v>910.41132749999997</v>
      </c>
      <c r="Q55" s="31">
        <f t="shared" si="2"/>
        <v>6951159.9899999993</v>
      </c>
      <c r="R55" s="36">
        <f t="shared" si="3"/>
        <v>795934.35</v>
      </c>
      <c r="S55" s="36">
        <f t="shared" si="4"/>
        <v>5345534.3999999994</v>
      </c>
      <c r="T55" s="36">
        <f t="shared" si="5"/>
        <v>109249.3593</v>
      </c>
      <c r="U55" s="36">
        <f t="shared" si="6"/>
        <v>178920406.95959249</v>
      </c>
    </row>
    <row r="56" spans="1:21" s="27" customFormat="1" x14ac:dyDescent="0.2">
      <c r="A56" s="13">
        <v>2015</v>
      </c>
      <c r="B56" s="13" t="s">
        <v>39</v>
      </c>
      <c r="C56" s="14"/>
      <c r="D56" s="13" t="s">
        <v>82</v>
      </c>
      <c r="E56" s="27" t="s">
        <v>44</v>
      </c>
      <c r="F56" s="27" t="s">
        <v>20</v>
      </c>
      <c r="G56" s="28" t="s">
        <v>78</v>
      </c>
      <c r="H56" s="35">
        <v>179310</v>
      </c>
      <c r="I56" s="27">
        <v>369</v>
      </c>
      <c r="J56" s="27">
        <v>120</v>
      </c>
      <c r="K56" s="35">
        <f t="shared" si="0"/>
        <v>1494.25</v>
      </c>
      <c r="L56" s="32">
        <v>36.01</v>
      </c>
      <c r="M56" s="32">
        <v>4.46</v>
      </c>
      <c r="N56" s="32">
        <v>30.16</v>
      </c>
      <c r="O56" s="33">
        <v>0.56879999999999997</v>
      </c>
      <c r="P56" s="34">
        <f t="shared" si="1"/>
        <v>849.92939999999987</v>
      </c>
      <c r="Q56" s="31">
        <f t="shared" si="2"/>
        <v>6456953.0999999996</v>
      </c>
      <c r="R56" s="36">
        <f t="shared" si="3"/>
        <v>799722.6</v>
      </c>
      <c r="S56" s="36">
        <f t="shared" si="4"/>
        <v>5407989.5999999996</v>
      </c>
      <c r="T56" s="36">
        <f t="shared" si="5"/>
        <v>101991.52799999999</v>
      </c>
      <c r="U56" s="36">
        <f t="shared" si="6"/>
        <v>152400840.71399999</v>
      </c>
    </row>
    <row r="57" spans="1:21" s="27" customFormat="1" x14ac:dyDescent="0.2">
      <c r="A57" s="13">
        <v>2015</v>
      </c>
      <c r="B57" s="13" t="s">
        <v>39</v>
      </c>
      <c r="C57" s="14">
        <v>4.0999999999999996</v>
      </c>
      <c r="D57" s="13" t="s">
        <v>83</v>
      </c>
      <c r="E57" s="27" t="s">
        <v>44</v>
      </c>
      <c r="F57" s="27" t="s">
        <v>20</v>
      </c>
      <c r="G57" s="28" t="s">
        <v>78</v>
      </c>
      <c r="H57" s="35">
        <v>158374</v>
      </c>
      <c r="I57" s="27">
        <v>321</v>
      </c>
      <c r="J57" s="27">
        <v>120</v>
      </c>
      <c r="K57" s="35">
        <f t="shared" si="0"/>
        <v>1319.7833333333333</v>
      </c>
      <c r="L57" s="32">
        <v>35.5</v>
      </c>
      <c r="M57" s="32">
        <v>3.77</v>
      </c>
      <c r="N57" s="32">
        <v>30.6</v>
      </c>
      <c r="O57" s="33">
        <v>0.54900000000000004</v>
      </c>
      <c r="P57" s="34">
        <f t="shared" si="1"/>
        <v>724.56105000000002</v>
      </c>
      <c r="Q57" s="31">
        <f t="shared" si="2"/>
        <v>5622277</v>
      </c>
      <c r="R57" s="36">
        <f t="shared" si="3"/>
        <v>597069.98</v>
      </c>
      <c r="S57" s="36">
        <f t="shared" si="4"/>
        <v>4846244.4000000004</v>
      </c>
      <c r="T57" s="36">
        <f t="shared" si="5"/>
        <v>86947.326000000001</v>
      </c>
      <c r="U57" s="36">
        <f t="shared" si="6"/>
        <v>114751631.73270001</v>
      </c>
    </row>
    <row r="58" spans="1:21" s="27" customFormat="1" x14ac:dyDescent="0.2">
      <c r="A58" s="13">
        <v>2015</v>
      </c>
      <c r="B58" s="13" t="s">
        <v>39</v>
      </c>
      <c r="C58" s="14">
        <v>3.5</v>
      </c>
      <c r="D58" s="13" t="s">
        <v>83</v>
      </c>
      <c r="E58" s="27" t="s">
        <v>44</v>
      </c>
      <c r="F58" s="27" t="s">
        <v>20</v>
      </c>
      <c r="G58" s="28" t="s">
        <v>78</v>
      </c>
      <c r="H58" s="35">
        <v>129313</v>
      </c>
      <c r="I58" s="27">
        <v>260</v>
      </c>
      <c r="J58" s="27">
        <v>100</v>
      </c>
      <c r="K58" s="35">
        <f t="shared" si="0"/>
        <v>1293.1300000000001</v>
      </c>
      <c r="L58" s="32">
        <v>36</v>
      </c>
      <c r="M58" s="32">
        <v>4.2699999999999996</v>
      </c>
      <c r="N58" s="32">
        <v>29.5</v>
      </c>
      <c r="O58" s="33">
        <v>0.55710000000000004</v>
      </c>
      <c r="P58" s="34">
        <f t="shared" si="1"/>
        <v>720.40272300000015</v>
      </c>
      <c r="Q58" s="31">
        <f t="shared" si="2"/>
        <v>4655268</v>
      </c>
      <c r="R58" s="36">
        <f t="shared" si="3"/>
        <v>552166.50999999989</v>
      </c>
      <c r="S58" s="36">
        <f t="shared" si="4"/>
        <v>3814733.5</v>
      </c>
      <c r="T58" s="36">
        <f t="shared" si="5"/>
        <v>72040.272300000011</v>
      </c>
      <c r="U58" s="36">
        <f t="shared" si="6"/>
        <v>93157437.319299012</v>
      </c>
    </row>
    <row r="59" spans="1:21" s="27" customFormat="1" x14ac:dyDescent="0.2">
      <c r="A59" s="13">
        <v>2015</v>
      </c>
      <c r="B59" s="13" t="s">
        <v>39</v>
      </c>
      <c r="C59" s="14"/>
      <c r="D59" s="13" t="s">
        <v>82</v>
      </c>
      <c r="E59" s="27" t="s">
        <v>44</v>
      </c>
      <c r="F59" s="27" t="s">
        <v>20</v>
      </c>
      <c r="G59" s="28" t="s">
        <v>78</v>
      </c>
      <c r="H59" s="35">
        <v>149628</v>
      </c>
      <c r="I59" s="27">
        <v>308</v>
      </c>
      <c r="J59" s="27">
        <v>120</v>
      </c>
      <c r="K59" s="35">
        <f t="shared" si="0"/>
        <v>1246.9000000000001</v>
      </c>
      <c r="L59" s="32">
        <v>34.67</v>
      </c>
      <c r="M59" s="32">
        <v>4.75</v>
      </c>
      <c r="N59" s="32">
        <v>29.28</v>
      </c>
      <c r="O59" s="33">
        <v>0.54690000000000005</v>
      </c>
      <c r="P59" s="34">
        <f t="shared" si="1"/>
        <v>681.92961000000003</v>
      </c>
      <c r="Q59" s="31">
        <f t="shared" si="2"/>
        <v>5187602.7600000007</v>
      </c>
      <c r="R59" s="36">
        <f t="shared" si="3"/>
        <v>710733</v>
      </c>
      <c r="S59" s="36">
        <f t="shared" si="4"/>
        <v>4381107.84</v>
      </c>
      <c r="T59" s="36">
        <f t="shared" si="5"/>
        <v>81831.553200000009</v>
      </c>
      <c r="U59" s="36">
        <f t="shared" si="6"/>
        <v>102035763.68508001</v>
      </c>
    </row>
    <row r="60" spans="1:21" s="27" customFormat="1" x14ac:dyDescent="0.2">
      <c r="A60" s="13">
        <v>2015</v>
      </c>
      <c r="B60" s="13" t="s">
        <v>39</v>
      </c>
      <c r="C60" s="14"/>
      <c r="D60" s="13" t="s">
        <v>82</v>
      </c>
      <c r="E60" s="27" t="s">
        <v>44</v>
      </c>
      <c r="F60" s="27" t="s">
        <v>20</v>
      </c>
      <c r="G60" s="28" t="s">
        <v>78</v>
      </c>
      <c r="H60" s="35">
        <v>140218</v>
      </c>
      <c r="I60" s="27">
        <v>291</v>
      </c>
      <c r="J60" s="27">
        <v>120</v>
      </c>
      <c r="K60" s="35">
        <f t="shared" si="0"/>
        <v>1168.4833333333333</v>
      </c>
      <c r="L60" s="32">
        <v>35.25</v>
      </c>
      <c r="M60" s="32">
        <v>4.5</v>
      </c>
      <c r="N60" s="32">
        <v>29.98</v>
      </c>
      <c r="O60" s="33">
        <v>0.56420000000000003</v>
      </c>
      <c r="P60" s="34">
        <f t="shared" si="1"/>
        <v>659.25829666666675</v>
      </c>
      <c r="Q60" s="31">
        <f t="shared" si="2"/>
        <v>4942684.5</v>
      </c>
      <c r="R60" s="36">
        <f t="shared" si="3"/>
        <v>630981</v>
      </c>
      <c r="S60" s="36">
        <f t="shared" si="4"/>
        <v>4203735.6399999997</v>
      </c>
      <c r="T60" s="36">
        <f t="shared" si="5"/>
        <v>79110.995600000009</v>
      </c>
      <c r="U60" s="36">
        <f t="shared" si="6"/>
        <v>92439879.842006683</v>
      </c>
    </row>
    <row r="61" spans="1:21" s="27" customFormat="1" x14ac:dyDescent="0.2">
      <c r="A61" s="13">
        <v>2015</v>
      </c>
      <c r="B61" s="13" t="s">
        <v>39</v>
      </c>
      <c r="C61" s="14">
        <v>3.4</v>
      </c>
      <c r="D61" s="13" t="s">
        <v>83</v>
      </c>
      <c r="E61" s="27" t="s">
        <v>44</v>
      </c>
      <c r="F61" s="27" t="s">
        <v>20</v>
      </c>
      <c r="G61" s="28" t="s">
        <v>78</v>
      </c>
      <c r="H61" s="35">
        <v>133436</v>
      </c>
      <c r="I61" s="27">
        <v>275</v>
      </c>
      <c r="J61" s="27">
        <v>117</v>
      </c>
      <c r="K61" s="35">
        <f t="shared" si="0"/>
        <v>1140.4786324786326</v>
      </c>
      <c r="L61" s="32">
        <v>35.5</v>
      </c>
      <c r="M61" s="32">
        <v>3.41</v>
      </c>
      <c r="N61" s="32">
        <v>30.2</v>
      </c>
      <c r="O61" s="33">
        <v>0.53659999999999997</v>
      </c>
      <c r="P61" s="34">
        <f t="shared" si="1"/>
        <v>611.98083418803412</v>
      </c>
      <c r="Q61" s="31">
        <f t="shared" si="2"/>
        <v>4736978</v>
      </c>
      <c r="R61" s="36">
        <f t="shared" si="3"/>
        <v>455016.76</v>
      </c>
      <c r="S61" s="36">
        <f t="shared" si="4"/>
        <v>4029767.1999999997</v>
      </c>
      <c r="T61" s="36">
        <f t="shared" si="5"/>
        <v>71601.757599999997</v>
      </c>
      <c r="U61" s="36">
        <f t="shared" si="6"/>
        <v>81660274.590714514</v>
      </c>
    </row>
    <row r="62" spans="1:21" s="27" customFormat="1" x14ac:dyDescent="0.2">
      <c r="A62" s="13">
        <v>2015</v>
      </c>
      <c r="B62" s="13" t="s">
        <v>39</v>
      </c>
      <c r="C62" s="14">
        <v>4</v>
      </c>
      <c r="D62" s="13" t="s">
        <v>83</v>
      </c>
      <c r="E62" s="27" t="s">
        <v>44</v>
      </c>
      <c r="F62" s="27" t="s">
        <v>20</v>
      </c>
      <c r="G62" s="28" t="s">
        <v>78</v>
      </c>
      <c r="H62" s="35">
        <v>191274</v>
      </c>
      <c r="I62" s="27">
        <v>393</v>
      </c>
      <c r="J62" s="27">
        <v>175</v>
      </c>
      <c r="K62" s="35">
        <f t="shared" si="0"/>
        <v>1092.9942857142858</v>
      </c>
      <c r="L62" s="32">
        <v>35.700000000000003</v>
      </c>
      <c r="M62" s="32">
        <v>3.28</v>
      </c>
      <c r="N62" s="32">
        <v>31.4</v>
      </c>
      <c r="O62" s="33">
        <v>0.51910000000000001</v>
      </c>
      <c r="P62" s="34">
        <f t="shared" si="1"/>
        <v>567.37333371428576</v>
      </c>
      <c r="Q62" s="31">
        <f t="shared" si="2"/>
        <v>6828481.8000000007</v>
      </c>
      <c r="R62" s="36">
        <f t="shared" si="3"/>
        <v>627378.72</v>
      </c>
      <c r="S62" s="36">
        <f t="shared" si="4"/>
        <v>6006003.5999999996</v>
      </c>
      <c r="T62" s="36">
        <f t="shared" si="5"/>
        <v>99290.333400000003</v>
      </c>
      <c r="U62" s="36">
        <f t="shared" si="6"/>
        <v>108523767.0328663</v>
      </c>
    </row>
    <row r="63" spans="1:21" s="27" customFormat="1" x14ac:dyDescent="0.2">
      <c r="A63" s="13">
        <v>2015</v>
      </c>
      <c r="B63" s="13" t="s">
        <v>39</v>
      </c>
      <c r="C63" s="14"/>
      <c r="D63" s="13" t="s">
        <v>83</v>
      </c>
      <c r="E63" s="27" t="s">
        <v>44</v>
      </c>
      <c r="F63" s="27" t="s">
        <v>20</v>
      </c>
      <c r="G63" s="28" t="s">
        <v>78</v>
      </c>
      <c r="H63" s="35">
        <v>129925</v>
      </c>
      <c r="I63" s="27">
        <v>259</v>
      </c>
      <c r="J63" s="27">
        <v>120</v>
      </c>
      <c r="K63" s="35">
        <f t="shared" si="0"/>
        <v>1082.7083333333333</v>
      </c>
      <c r="L63" s="32">
        <v>36.200000000000003</v>
      </c>
      <c r="M63" s="32">
        <v>4.37</v>
      </c>
      <c r="N63" s="32">
        <v>29.4</v>
      </c>
      <c r="O63" s="33">
        <v>0.56579999999999997</v>
      </c>
      <c r="P63" s="34">
        <f t="shared" si="1"/>
        <v>612.59637499999997</v>
      </c>
      <c r="Q63" s="31">
        <f t="shared" si="2"/>
        <v>4703285</v>
      </c>
      <c r="R63" s="36">
        <f t="shared" si="3"/>
        <v>567772.25</v>
      </c>
      <c r="S63" s="36">
        <f t="shared" si="4"/>
        <v>3819795</v>
      </c>
      <c r="T63" s="36">
        <f t="shared" si="5"/>
        <v>73511.565000000002</v>
      </c>
      <c r="U63" s="36">
        <f t="shared" si="6"/>
        <v>79591584.021874994</v>
      </c>
    </row>
    <row r="64" spans="1:21" s="27" customFormat="1" x14ac:dyDescent="0.2">
      <c r="A64" s="13">
        <v>2015</v>
      </c>
      <c r="B64" s="13" t="s">
        <v>39</v>
      </c>
      <c r="C64" s="14"/>
      <c r="D64" s="13" t="s">
        <v>82</v>
      </c>
      <c r="E64" s="27" t="s">
        <v>44</v>
      </c>
      <c r="F64" s="27" t="s">
        <v>20</v>
      </c>
      <c r="G64" s="28" t="s">
        <v>78</v>
      </c>
      <c r="H64" s="35">
        <v>113107</v>
      </c>
      <c r="I64" s="27">
        <v>237</v>
      </c>
      <c r="J64" s="27">
        <v>120</v>
      </c>
      <c r="K64" s="35">
        <f t="shared" si="0"/>
        <v>942.55833333333328</v>
      </c>
      <c r="L64" s="32">
        <v>34.880000000000003</v>
      </c>
      <c r="M64" s="32">
        <v>4.63</v>
      </c>
      <c r="N64" s="32">
        <v>29.29</v>
      </c>
      <c r="O64" s="33">
        <v>0.54479999999999995</v>
      </c>
      <c r="P64" s="34">
        <f t="shared" si="1"/>
        <v>513.50577999999996</v>
      </c>
      <c r="Q64" s="31">
        <f t="shared" si="2"/>
        <v>3945172.16</v>
      </c>
      <c r="R64" s="36">
        <f t="shared" si="3"/>
        <v>523685.41</v>
      </c>
      <c r="S64" s="36">
        <f t="shared" si="4"/>
        <v>3312904.03</v>
      </c>
      <c r="T64" s="36">
        <f t="shared" si="5"/>
        <v>61620.693599999991</v>
      </c>
      <c r="U64" s="36">
        <f t="shared" si="6"/>
        <v>58081098.258459993</v>
      </c>
    </row>
    <row r="65" spans="1:21" s="27" customFormat="1" x14ac:dyDescent="0.2">
      <c r="A65" s="13">
        <v>2015</v>
      </c>
      <c r="B65" s="13" t="s">
        <v>17</v>
      </c>
      <c r="C65" s="14"/>
      <c r="D65" s="13" t="s">
        <v>83</v>
      </c>
      <c r="E65" s="27" t="s">
        <v>44</v>
      </c>
      <c r="F65" s="27" t="s">
        <v>20</v>
      </c>
      <c r="G65" s="28" t="s">
        <v>78</v>
      </c>
      <c r="H65" s="35">
        <v>162420</v>
      </c>
      <c r="I65" s="27">
        <v>332</v>
      </c>
      <c r="J65" s="27">
        <v>236</v>
      </c>
      <c r="K65" s="35">
        <f t="shared" si="0"/>
        <v>688.22033898305085</v>
      </c>
      <c r="L65" s="32">
        <v>34.08</v>
      </c>
      <c r="M65" s="32">
        <v>4.33</v>
      </c>
      <c r="N65" s="32">
        <v>29.46</v>
      </c>
      <c r="O65" s="33">
        <v>0.51780000000000004</v>
      </c>
      <c r="P65" s="34">
        <f t="shared" si="1"/>
        <v>356.36049152542375</v>
      </c>
      <c r="Q65" s="31">
        <f t="shared" si="2"/>
        <v>5535273.5999999996</v>
      </c>
      <c r="R65" s="36">
        <f t="shared" si="3"/>
        <v>703278.6</v>
      </c>
      <c r="S65" s="36">
        <f t="shared" si="4"/>
        <v>4784893.2</v>
      </c>
      <c r="T65" s="36">
        <f t="shared" si="5"/>
        <v>84101.076000000001</v>
      </c>
      <c r="U65" s="36">
        <f t="shared" si="6"/>
        <v>57880071.03355933</v>
      </c>
    </row>
    <row r="66" spans="1:21" s="27" customFormat="1" x14ac:dyDescent="0.2">
      <c r="A66" s="13">
        <v>2015</v>
      </c>
      <c r="B66" s="13" t="s">
        <v>17</v>
      </c>
      <c r="C66" s="14"/>
      <c r="D66" s="13" t="s">
        <v>83</v>
      </c>
      <c r="E66" s="27" t="s">
        <v>44</v>
      </c>
      <c r="F66" s="27" t="s">
        <v>20</v>
      </c>
      <c r="G66" s="28" t="s">
        <v>78</v>
      </c>
      <c r="H66" s="35">
        <v>105951</v>
      </c>
      <c r="I66" s="27">
        <v>217</v>
      </c>
      <c r="J66" s="27">
        <v>160</v>
      </c>
      <c r="K66" s="35">
        <f t="shared" si="0"/>
        <v>662.19375000000002</v>
      </c>
      <c r="L66" s="32">
        <v>34.659999999999997</v>
      </c>
      <c r="M66" s="32">
        <v>4.42</v>
      </c>
      <c r="N66" s="32">
        <v>30.05</v>
      </c>
      <c r="O66" s="33">
        <v>0.53539999999999999</v>
      </c>
      <c r="P66" s="34">
        <f t="shared" si="1"/>
        <v>354.53853375</v>
      </c>
      <c r="Q66" s="31">
        <f t="shared" si="2"/>
        <v>3672261.6599999997</v>
      </c>
      <c r="R66" s="36">
        <f t="shared" si="3"/>
        <v>468303.42</v>
      </c>
      <c r="S66" s="36">
        <f t="shared" si="4"/>
        <v>3183827.5500000003</v>
      </c>
      <c r="T66" s="36">
        <f t="shared" si="5"/>
        <v>56726.165399999998</v>
      </c>
      <c r="U66" s="36">
        <f t="shared" si="6"/>
        <v>37563712.189346246</v>
      </c>
    </row>
    <row r="67" spans="1:21" s="27" customFormat="1" x14ac:dyDescent="0.2">
      <c r="A67" s="13">
        <v>2015</v>
      </c>
      <c r="B67" s="13" t="s">
        <v>39</v>
      </c>
      <c r="C67" s="14">
        <v>1.6</v>
      </c>
      <c r="D67" s="14" t="s">
        <v>82</v>
      </c>
      <c r="E67" s="27" t="s">
        <v>44</v>
      </c>
      <c r="F67" s="27" t="s">
        <v>16</v>
      </c>
      <c r="G67" s="28" t="s">
        <v>86</v>
      </c>
      <c r="H67" s="35">
        <v>113744</v>
      </c>
      <c r="I67" s="27">
        <v>227</v>
      </c>
      <c r="J67" s="27">
        <v>80</v>
      </c>
      <c r="K67" s="35">
        <f t="shared" ref="K67:K130" si="7">IF(J67="",0,H67/J67)</f>
        <v>1421.8</v>
      </c>
      <c r="L67" s="32">
        <v>36.56</v>
      </c>
      <c r="M67" s="32">
        <v>4.49</v>
      </c>
      <c r="N67" s="32">
        <v>33.659999999999997</v>
      </c>
      <c r="O67" s="33">
        <v>0.55230000000000001</v>
      </c>
      <c r="P67" s="34">
        <f t="shared" ref="P67:P130" si="8">IF(J67="",0,O67*H67/J67)</f>
        <v>785.26014000000009</v>
      </c>
      <c r="Q67" s="31">
        <f t="shared" ref="Q67:Q130" si="9">$H67*L67</f>
        <v>4158480.64</v>
      </c>
      <c r="R67" s="36">
        <f t="shared" ref="R67:R130" si="10">$H67*M67</f>
        <v>510710.56</v>
      </c>
      <c r="S67" s="36">
        <f t="shared" ref="S67:S130" si="11">$H67*N67</f>
        <v>3828623.0399999996</v>
      </c>
      <c r="T67" s="36">
        <f t="shared" ref="T67:T130" si="12">$H67*O67</f>
        <v>62820.811200000004</v>
      </c>
      <c r="U67" s="36">
        <f t="shared" ref="U67:U130" si="13">$H67*P67</f>
        <v>89318629.364160016</v>
      </c>
    </row>
    <row r="68" spans="1:21" s="27" customFormat="1" x14ac:dyDescent="0.2">
      <c r="A68" s="13">
        <v>2015</v>
      </c>
      <c r="B68" s="13" t="s">
        <v>17</v>
      </c>
      <c r="C68" s="14"/>
      <c r="D68" s="13" t="s">
        <v>83</v>
      </c>
      <c r="E68" s="27" t="s">
        <v>44</v>
      </c>
      <c r="F68" s="27" t="s">
        <v>20</v>
      </c>
      <c r="G68" s="28" t="s">
        <v>78</v>
      </c>
      <c r="H68" s="35">
        <v>105951</v>
      </c>
      <c r="I68" s="27">
        <v>217</v>
      </c>
      <c r="J68" s="27">
        <v>164</v>
      </c>
      <c r="K68" s="35">
        <f t="shared" si="7"/>
        <v>646.04268292682923</v>
      </c>
      <c r="L68" s="32">
        <v>34.659999999999997</v>
      </c>
      <c r="M68" s="32">
        <v>4.42</v>
      </c>
      <c r="N68" s="32">
        <v>30.5</v>
      </c>
      <c r="O68" s="33">
        <v>0.53539999999999999</v>
      </c>
      <c r="P68" s="34">
        <f t="shared" si="8"/>
        <v>345.89125243902436</v>
      </c>
      <c r="Q68" s="31">
        <f t="shared" si="9"/>
        <v>3672261.6599999997</v>
      </c>
      <c r="R68" s="36">
        <f t="shared" si="10"/>
        <v>468303.42</v>
      </c>
      <c r="S68" s="36">
        <f t="shared" si="11"/>
        <v>3231505.5</v>
      </c>
      <c r="T68" s="36">
        <f t="shared" si="12"/>
        <v>56726.165399999998</v>
      </c>
      <c r="U68" s="36">
        <f t="shared" si="13"/>
        <v>36647524.087167069</v>
      </c>
    </row>
    <row r="69" spans="1:21" s="27" customFormat="1" x14ac:dyDescent="0.2">
      <c r="A69" s="13">
        <v>2015</v>
      </c>
      <c r="B69" s="13" t="s">
        <v>39</v>
      </c>
      <c r="C69" s="14"/>
      <c r="D69" s="13"/>
      <c r="E69" s="27" t="s">
        <v>44</v>
      </c>
      <c r="F69" s="27" t="s">
        <v>35</v>
      </c>
      <c r="G69" s="28" t="s">
        <v>78</v>
      </c>
      <c r="H69" s="35">
        <v>143578</v>
      </c>
      <c r="I69" s="27">
        <v>291</v>
      </c>
      <c r="J69" s="27">
        <v>110</v>
      </c>
      <c r="K69" s="35">
        <f t="shared" si="7"/>
        <v>1305.2545454545455</v>
      </c>
      <c r="L69" s="32">
        <v>36.5</v>
      </c>
      <c r="M69" s="32">
        <v>3.5</v>
      </c>
      <c r="N69" s="32">
        <v>31.7</v>
      </c>
      <c r="O69" s="33">
        <v>0.55179999999999996</v>
      </c>
      <c r="P69" s="34">
        <f t="shared" si="8"/>
        <v>720.23945818181824</v>
      </c>
      <c r="Q69" s="31">
        <f t="shared" si="9"/>
        <v>5240597</v>
      </c>
      <c r="R69" s="36">
        <f t="shared" si="10"/>
        <v>502523</v>
      </c>
      <c r="S69" s="36">
        <f t="shared" si="11"/>
        <v>4551422.5999999996</v>
      </c>
      <c r="T69" s="36">
        <f t="shared" si="12"/>
        <v>79226.340400000001</v>
      </c>
      <c r="U69" s="36">
        <f t="shared" si="13"/>
        <v>103410540.9268291</v>
      </c>
    </row>
    <row r="70" spans="1:21" s="27" customFormat="1" x14ac:dyDescent="0.2">
      <c r="A70" s="13">
        <v>2015</v>
      </c>
      <c r="B70" s="13" t="s">
        <v>39</v>
      </c>
      <c r="C70" s="14">
        <v>3</v>
      </c>
      <c r="D70" s="14" t="s">
        <v>82</v>
      </c>
      <c r="E70" s="27" t="s">
        <v>44</v>
      </c>
      <c r="F70" s="27" t="s">
        <v>16</v>
      </c>
      <c r="G70" s="28" t="s">
        <v>88</v>
      </c>
      <c r="H70" s="35">
        <v>136842</v>
      </c>
      <c r="I70" s="27">
        <v>275</v>
      </c>
      <c r="J70" s="27">
        <v>117.5</v>
      </c>
      <c r="K70" s="35">
        <f t="shared" si="7"/>
        <v>1164.6127659574468</v>
      </c>
      <c r="L70" s="32">
        <v>37.18</v>
      </c>
      <c r="M70" s="32">
        <v>4.25</v>
      </c>
      <c r="N70" s="32">
        <v>32.92</v>
      </c>
      <c r="O70" s="33">
        <v>0.55600000000000005</v>
      </c>
      <c r="P70" s="34">
        <f t="shared" si="8"/>
        <v>647.52469787234043</v>
      </c>
      <c r="Q70" s="31">
        <f t="shared" si="9"/>
        <v>5087785.5599999996</v>
      </c>
      <c r="R70" s="36">
        <f t="shared" si="10"/>
        <v>581578.5</v>
      </c>
      <c r="S70" s="36">
        <f t="shared" si="11"/>
        <v>4504838.6400000006</v>
      </c>
      <c r="T70" s="36">
        <f t="shared" si="12"/>
        <v>76084.152000000002</v>
      </c>
      <c r="U70" s="36">
        <f t="shared" si="13"/>
        <v>88608574.706246808</v>
      </c>
    </row>
    <row r="71" spans="1:21" s="27" customFormat="1" x14ac:dyDescent="0.2">
      <c r="A71" s="13">
        <v>2015</v>
      </c>
      <c r="B71" s="13" t="s">
        <v>17</v>
      </c>
      <c r="C71" s="14"/>
      <c r="D71" s="13" t="s">
        <v>83</v>
      </c>
      <c r="E71" s="27" t="s">
        <v>44</v>
      </c>
      <c r="F71" s="27" t="s">
        <v>20</v>
      </c>
      <c r="G71" s="28" t="s">
        <v>78</v>
      </c>
      <c r="H71" s="35">
        <v>196011</v>
      </c>
      <c r="I71" s="27">
        <v>399</v>
      </c>
      <c r="J71" s="27">
        <v>305</v>
      </c>
      <c r="K71" s="35">
        <f t="shared" si="7"/>
        <v>642.65901639344258</v>
      </c>
      <c r="L71" s="32">
        <v>34.07</v>
      </c>
      <c r="M71" s="32">
        <v>4.38</v>
      </c>
      <c r="N71" s="32">
        <v>29.26</v>
      </c>
      <c r="O71" s="33">
        <v>0.50539999999999996</v>
      </c>
      <c r="P71" s="34">
        <f t="shared" si="8"/>
        <v>324.79986688524588</v>
      </c>
      <c r="Q71" s="31">
        <f t="shared" si="9"/>
        <v>6678094.7700000005</v>
      </c>
      <c r="R71" s="36">
        <f t="shared" si="10"/>
        <v>858528.17999999993</v>
      </c>
      <c r="S71" s="36">
        <f t="shared" si="11"/>
        <v>5735281.8600000003</v>
      </c>
      <c r="T71" s="36">
        <f t="shared" si="12"/>
        <v>99063.959399999992</v>
      </c>
      <c r="U71" s="36">
        <f t="shared" si="13"/>
        <v>63664346.708043933</v>
      </c>
    </row>
    <row r="72" spans="1:21" s="27" customFormat="1" x14ac:dyDescent="0.2">
      <c r="A72" s="13">
        <v>2015</v>
      </c>
      <c r="B72" s="13" t="s">
        <v>39</v>
      </c>
      <c r="C72" s="14">
        <v>1</v>
      </c>
      <c r="D72" s="14" t="s">
        <v>82</v>
      </c>
      <c r="E72" s="27" t="s">
        <v>44</v>
      </c>
      <c r="F72" s="27" t="s">
        <v>16</v>
      </c>
      <c r="G72" s="28" t="s">
        <v>88</v>
      </c>
      <c r="H72" s="35">
        <v>67191</v>
      </c>
      <c r="I72" s="27">
        <v>138</v>
      </c>
      <c r="J72" s="27">
        <v>60</v>
      </c>
      <c r="K72" s="35">
        <f t="shared" si="7"/>
        <v>1119.8499999999999</v>
      </c>
      <c r="L72" s="32">
        <v>36.770000000000003</v>
      </c>
      <c r="M72" s="32">
        <v>4.42</v>
      </c>
      <c r="N72" s="32">
        <v>33.6</v>
      </c>
      <c r="O72" s="33">
        <v>0.57720000000000005</v>
      </c>
      <c r="P72" s="34">
        <f t="shared" si="8"/>
        <v>646.37742000000014</v>
      </c>
      <c r="Q72" s="31">
        <f t="shared" si="9"/>
        <v>2470613.0700000003</v>
      </c>
      <c r="R72" s="36">
        <f t="shared" si="10"/>
        <v>296984.21999999997</v>
      </c>
      <c r="S72" s="36">
        <f t="shared" si="11"/>
        <v>2257617.6</v>
      </c>
      <c r="T72" s="36">
        <f t="shared" si="12"/>
        <v>38782.645200000006</v>
      </c>
      <c r="U72" s="36">
        <f t="shared" si="13"/>
        <v>43430745.227220006</v>
      </c>
    </row>
    <row r="73" spans="1:21" s="27" customFormat="1" x14ac:dyDescent="0.2">
      <c r="A73" s="13">
        <v>2015</v>
      </c>
      <c r="B73" s="13" t="s">
        <v>39</v>
      </c>
      <c r="C73" s="14">
        <v>1.6</v>
      </c>
      <c r="D73" s="14" t="s">
        <v>82</v>
      </c>
      <c r="E73" s="27" t="s">
        <v>44</v>
      </c>
      <c r="F73" s="27" t="s">
        <v>16</v>
      </c>
      <c r="G73" s="28" t="s">
        <v>86</v>
      </c>
      <c r="H73" s="35">
        <v>176278</v>
      </c>
      <c r="I73" s="27">
        <v>348</v>
      </c>
      <c r="J73" s="27">
        <v>160</v>
      </c>
      <c r="K73" s="35">
        <f t="shared" si="7"/>
        <v>1101.7375</v>
      </c>
      <c r="L73" s="32">
        <v>35.78</v>
      </c>
      <c r="M73" s="32">
        <v>5</v>
      </c>
      <c r="N73" s="32">
        <v>33.590000000000003</v>
      </c>
      <c r="O73" s="33">
        <v>0.53</v>
      </c>
      <c r="P73" s="34">
        <f t="shared" si="8"/>
        <v>583.92087500000002</v>
      </c>
      <c r="Q73" s="31">
        <f t="shared" si="9"/>
        <v>6307226.8399999999</v>
      </c>
      <c r="R73" s="36">
        <f t="shared" si="10"/>
        <v>881390</v>
      </c>
      <c r="S73" s="36">
        <f t="shared" si="11"/>
        <v>5921178.0200000005</v>
      </c>
      <c r="T73" s="36">
        <f t="shared" si="12"/>
        <v>93427.340000000011</v>
      </c>
      <c r="U73" s="36">
        <f t="shared" si="13"/>
        <v>102932404.00325</v>
      </c>
    </row>
    <row r="74" spans="1:21" s="27" customFormat="1" x14ac:dyDescent="0.2">
      <c r="A74" s="13">
        <v>2015</v>
      </c>
      <c r="B74" s="13" t="s">
        <v>39</v>
      </c>
      <c r="C74" s="14">
        <v>1.6</v>
      </c>
      <c r="D74" s="14" t="s">
        <v>82</v>
      </c>
      <c r="E74" s="27" t="s">
        <v>44</v>
      </c>
      <c r="F74" s="27" t="s">
        <v>16</v>
      </c>
      <c r="G74" s="28" t="s">
        <v>78</v>
      </c>
      <c r="H74" s="35">
        <v>122837</v>
      </c>
      <c r="I74" s="27">
        <v>249</v>
      </c>
      <c r="J74" s="27">
        <v>80</v>
      </c>
      <c r="K74" s="35">
        <f t="shared" si="7"/>
        <v>1535.4625000000001</v>
      </c>
      <c r="L74" s="32">
        <v>35.75</v>
      </c>
      <c r="M74" s="32">
        <v>4.18</v>
      </c>
      <c r="N74" s="32">
        <v>30.15</v>
      </c>
      <c r="O74" s="33">
        <v>0.5615</v>
      </c>
      <c r="P74" s="34">
        <f t="shared" si="8"/>
        <v>862.16219375000003</v>
      </c>
      <c r="Q74" s="31">
        <f t="shared" si="9"/>
        <v>4391422.75</v>
      </c>
      <c r="R74" s="36">
        <f t="shared" si="10"/>
        <v>513458.66</v>
      </c>
      <c r="S74" s="36">
        <f t="shared" si="11"/>
        <v>3703535.55</v>
      </c>
      <c r="T74" s="36">
        <f t="shared" si="12"/>
        <v>68972.9755</v>
      </c>
      <c r="U74" s="36">
        <f t="shared" si="13"/>
        <v>105905417.39366876</v>
      </c>
    </row>
    <row r="75" spans="1:21" s="27" customFormat="1" x14ac:dyDescent="0.2">
      <c r="A75" s="13">
        <v>2015</v>
      </c>
      <c r="B75" s="13" t="s">
        <v>17</v>
      </c>
      <c r="C75" s="14"/>
      <c r="D75" s="13" t="s">
        <v>83</v>
      </c>
      <c r="E75" s="27" t="s">
        <v>44</v>
      </c>
      <c r="F75" s="27" t="s">
        <v>20</v>
      </c>
      <c r="G75" s="28" t="s">
        <v>78</v>
      </c>
      <c r="H75" s="35">
        <v>196011</v>
      </c>
      <c r="I75" s="27">
        <v>399</v>
      </c>
      <c r="J75" s="27">
        <v>320</v>
      </c>
      <c r="K75" s="35">
        <f t="shared" si="7"/>
        <v>612.53437499999995</v>
      </c>
      <c r="L75" s="32">
        <v>34.07</v>
      </c>
      <c r="M75" s="32">
        <v>4.38</v>
      </c>
      <c r="N75" s="32">
        <v>29.26</v>
      </c>
      <c r="O75" s="33">
        <v>0.50539999999999996</v>
      </c>
      <c r="P75" s="34">
        <f t="shared" si="8"/>
        <v>309.57487312499995</v>
      </c>
      <c r="Q75" s="31">
        <f t="shared" si="9"/>
        <v>6678094.7700000005</v>
      </c>
      <c r="R75" s="36">
        <f t="shared" si="10"/>
        <v>858528.17999999993</v>
      </c>
      <c r="S75" s="36">
        <f t="shared" si="11"/>
        <v>5735281.8600000003</v>
      </c>
      <c r="T75" s="36">
        <f t="shared" si="12"/>
        <v>99063.959399999992</v>
      </c>
      <c r="U75" s="36">
        <f t="shared" si="13"/>
        <v>60680080.456104368</v>
      </c>
    </row>
    <row r="76" spans="1:21" s="27" customFormat="1" x14ac:dyDescent="0.2">
      <c r="A76" s="13">
        <v>2015</v>
      </c>
      <c r="B76" s="13" t="s">
        <v>17</v>
      </c>
      <c r="C76" s="14"/>
      <c r="D76" s="13" t="s">
        <v>83</v>
      </c>
      <c r="E76" s="27" t="s">
        <v>44</v>
      </c>
      <c r="F76" s="27" t="s">
        <v>20</v>
      </c>
      <c r="G76" s="28" t="s">
        <v>78</v>
      </c>
      <c r="H76" s="35">
        <v>54406</v>
      </c>
      <c r="I76" s="27">
        <v>110</v>
      </c>
      <c r="J76" s="27">
        <v>90</v>
      </c>
      <c r="K76" s="35">
        <f t="shared" si="7"/>
        <v>604.51111111111106</v>
      </c>
      <c r="L76" s="32">
        <v>35.06</v>
      </c>
      <c r="M76" s="32">
        <v>4.13</v>
      </c>
      <c r="N76" s="32">
        <v>29.59</v>
      </c>
      <c r="O76" s="33">
        <v>0.50539999999999996</v>
      </c>
      <c r="P76" s="34">
        <f t="shared" si="8"/>
        <v>305.51991555555554</v>
      </c>
      <c r="Q76" s="31">
        <f t="shared" si="9"/>
        <v>1907474.36</v>
      </c>
      <c r="R76" s="36">
        <f t="shared" si="10"/>
        <v>224696.78</v>
      </c>
      <c r="S76" s="36">
        <f t="shared" si="11"/>
        <v>1609873.54</v>
      </c>
      <c r="T76" s="36">
        <f t="shared" si="12"/>
        <v>27496.792399999998</v>
      </c>
      <c r="U76" s="36">
        <f t="shared" si="13"/>
        <v>16622116.525715554</v>
      </c>
    </row>
    <row r="77" spans="1:21" s="27" customFormat="1" x14ac:dyDescent="0.2">
      <c r="A77" s="13">
        <v>2015</v>
      </c>
      <c r="B77" s="13" t="s">
        <v>17</v>
      </c>
      <c r="C77" s="14"/>
      <c r="D77" s="13" t="s">
        <v>83</v>
      </c>
      <c r="E77" s="27" t="s">
        <v>44</v>
      </c>
      <c r="F77" s="27" t="s">
        <v>20</v>
      </c>
      <c r="G77" s="28" t="s">
        <v>78</v>
      </c>
      <c r="H77" s="35">
        <v>54406</v>
      </c>
      <c r="I77" s="27">
        <v>110</v>
      </c>
      <c r="J77" s="27">
        <v>100</v>
      </c>
      <c r="K77" s="35">
        <f t="shared" si="7"/>
        <v>544.05999999999995</v>
      </c>
      <c r="L77" s="32">
        <v>35.06</v>
      </c>
      <c r="M77" s="32">
        <v>4.13</v>
      </c>
      <c r="N77" s="32">
        <v>29.59</v>
      </c>
      <c r="O77" s="33">
        <v>0.50539999999999996</v>
      </c>
      <c r="P77" s="34">
        <f t="shared" si="8"/>
        <v>274.96792399999998</v>
      </c>
      <c r="Q77" s="31">
        <f t="shared" si="9"/>
        <v>1907474.36</v>
      </c>
      <c r="R77" s="36">
        <f t="shared" si="10"/>
        <v>224696.78</v>
      </c>
      <c r="S77" s="36">
        <f t="shared" si="11"/>
        <v>1609873.54</v>
      </c>
      <c r="T77" s="36">
        <f t="shared" si="12"/>
        <v>27496.792399999998</v>
      </c>
      <c r="U77" s="36">
        <f t="shared" si="13"/>
        <v>14959904.873143999</v>
      </c>
    </row>
    <row r="78" spans="1:21" s="27" customFormat="1" x14ac:dyDescent="0.2">
      <c r="A78" s="13">
        <v>2015</v>
      </c>
      <c r="B78" s="13" t="s">
        <v>39</v>
      </c>
      <c r="C78" s="14"/>
      <c r="D78" s="13" t="s">
        <v>82</v>
      </c>
      <c r="E78" s="27" t="s">
        <v>44</v>
      </c>
      <c r="F78" s="27" t="s">
        <v>16</v>
      </c>
      <c r="G78" s="28" t="s">
        <v>86</v>
      </c>
      <c r="H78" s="35">
        <v>151285</v>
      </c>
      <c r="I78" s="27">
        <v>309</v>
      </c>
      <c r="J78" s="27">
        <v>80</v>
      </c>
      <c r="K78" s="35">
        <f t="shared" si="7"/>
        <v>1891.0625</v>
      </c>
      <c r="L78" s="32">
        <v>36.1</v>
      </c>
      <c r="M78" s="32">
        <v>4.8099999999999996</v>
      </c>
      <c r="N78" s="32">
        <v>33.04</v>
      </c>
      <c r="O78" s="33">
        <v>0.5675</v>
      </c>
      <c r="P78" s="34">
        <f t="shared" si="8"/>
        <v>1073.17796875</v>
      </c>
      <c r="Q78" s="31">
        <f t="shared" si="9"/>
        <v>5461388.5</v>
      </c>
      <c r="R78" s="36">
        <f t="shared" si="10"/>
        <v>727680.85</v>
      </c>
      <c r="S78" s="36">
        <f t="shared" si="11"/>
        <v>4998456.3999999994</v>
      </c>
      <c r="T78" s="36">
        <f t="shared" si="12"/>
        <v>85854.237500000003</v>
      </c>
      <c r="U78" s="36">
        <f t="shared" si="13"/>
        <v>162355729.00234374</v>
      </c>
    </row>
    <row r="79" spans="1:21" s="27" customFormat="1" x14ac:dyDescent="0.2">
      <c r="A79" s="13">
        <v>2015</v>
      </c>
      <c r="B79" s="13" t="s">
        <v>39</v>
      </c>
      <c r="C79" s="14">
        <v>5</v>
      </c>
      <c r="D79" s="14" t="s">
        <v>82</v>
      </c>
      <c r="E79" s="27" t="s">
        <v>44</v>
      </c>
      <c r="F79" s="27" t="s">
        <v>16</v>
      </c>
      <c r="G79" s="28" t="s">
        <v>78</v>
      </c>
      <c r="H79" s="35">
        <v>175739</v>
      </c>
      <c r="I79" s="27">
        <v>365</v>
      </c>
      <c r="J79" s="27">
        <v>120</v>
      </c>
      <c r="K79" s="35">
        <f t="shared" si="7"/>
        <v>1464.4916666666666</v>
      </c>
      <c r="L79" s="32">
        <v>36</v>
      </c>
      <c r="M79" s="32">
        <v>3.82</v>
      </c>
      <c r="N79" s="32">
        <v>28.96</v>
      </c>
      <c r="O79" s="33">
        <v>0.56589999999999996</v>
      </c>
      <c r="P79" s="34">
        <f t="shared" si="8"/>
        <v>828.75583416666655</v>
      </c>
      <c r="Q79" s="31">
        <f t="shared" si="9"/>
        <v>6326604</v>
      </c>
      <c r="R79" s="36">
        <f t="shared" si="10"/>
        <v>671322.98</v>
      </c>
      <c r="S79" s="36">
        <f t="shared" si="11"/>
        <v>5089401.4400000004</v>
      </c>
      <c r="T79" s="36">
        <f t="shared" si="12"/>
        <v>99450.700099999987</v>
      </c>
      <c r="U79" s="36">
        <f t="shared" si="13"/>
        <v>145644721.54061583</v>
      </c>
    </row>
    <row r="80" spans="1:21" s="27" customFormat="1" x14ac:dyDescent="0.2">
      <c r="A80" s="13">
        <v>2015</v>
      </c>
      <c r="B80" s="13" t="s">
        <v>39</v>
      </c>
      <c r="C80" s="14">
        <v>1</v>
      </c>
      <c r="D80" s="14" t="s">
        <v>82</v>
      </c>
      <c r="E80" s="27" t="s">
        <v>44</v>
      </c>
      <c r="F80" s="27" t="s">
        <v>16</v>
      </c>
      <c r="G80" s="28" t="s">
        <v>78</v>
      </c>
      <c r="H80" s="35">
        <v>144825</v>
      </c>
      <c r="I80" s="27">
        <v>296</v>
      </c>
      <c r="J80" s="27">
        <v>97.5</v>
      </c>
      <c r="K80" s="35">
        <f t="shared" si="7"/>
        <v>1485.3846153846155</v>
      </c>
      <c r="L80" s="32">
        <v>35.21</v>
      </c>
      <c r="M80" s="32">
        <v>4.57</v>
      </c>
      <c r="N80" s="32">
        <v>30.38</v>
      </c>
      <c r="O80" s="33">
        <v>0.55449999999999999</v>
      </c>
      <c r="P80" s="34">
        <f t="shared" si="8"/>
        <v>823.64576923076913</v>
      </c>
      <c r="Q80" s="31">
        <f t="shared" si="9"/>
        <v>5099288.25</v>
      </c>
      <c r="R80" s="36">
        <f t="shared" si="10"/>
        <v>661850.25</v>
      </c>
      <c r="S80" s="36">
        <f t="shared" si="11"/>
        <v>4399783.5</v>
      </c>
      <c r="T80" s="36">
        <f t="shared" si="12"/>
        <v>80305.462499999994</v>
      </c>
      <c r="U80" s="36">
        <f t="shared" si="13"/>
        <v>119284498.52884614</v>
      </c>
    </row>
    <row r="81" spans="1:21" s="27" customFormat="1" x14ac:dyDescent="0.2">
      <c r="A81" s="13">
        <v>2015</v>
      </c>
      <c r="B81" s="13" t="s">
        <v>39</v>
      </c>
      <c r="C81" s="14">
        <v>1.6</v>
      </c>
      <c r="D81" s="14" t="s">
        <v>82</v>
      </c>
      <c r="E81" s="27" t="s">
        <v>44</v>
      </c>
      <c r="F81" s="27" t="s">
        <v>16</v>
      </c>
      <c r="G81" s="28" t="s">
        <v>78</v>
      </c>
      <c r="H81" s="35">
        <v>229555</v>
      </c>
      <c r="I81" s="27">
        <v>467</v>
      </c>
      <c r="J81" s="27">
        <v>160</v>
      </c>
      <c r="K81" s="35">
        <f t="shared" si="7"/>
        <v>1434.71875</v>
      </c>
      <c r="L81" s="32">
        <v>34.97</v>
      </c>
      <c r="M81" s="32">
        <v>4.74</v>
      </c>
      <c r="N81" s="32">
        <v>30.02</v>
      </c>
      <c r="O81" s="33">
        <v>0.53620000000000001</v>
      </c>
      <c r="P81" s="34">
        <f t="shared" si="8"/>
        <v>769.29619375000004</v>
      </c>
      <c r="Q81" s="31">
        <f t="shared" si="9"/>
        <v>8027538.3499999996</v>
      </c>
      <c r="R81" s="36">
        <f t="shared" si="10"/>
        <v>1088090.7</v>
      </c>
      <c r="S81" s="36">
        <f t="shared" si="11"/>
        <v>6891241.0999999996</v>
      </c>
      <c r="T81" s="36">
        <f t="shared" si="12"/>
        <v>123087.391</v>
      </c>
      <c r="U81" s="36">
        <f t="shared" si="13"/>
        <v>176595787.75628126</v>
      </c>
    </row>
    <row r="82" spans="1:21" s="27" customFormat="1" x14ac:dyDescent="0.2">
      <c r="A82" s="13">
        <v>2015</v>
      </c>
      <c r="B82" s="13" t="s">
        <v>17</v>
      </c>
      <c r="C82" s="14"/>
      <c r="D82" s="13" t="s">
        <v>83</v>
      </c>
      <c r="E82" s="27" t="s">
        <v>44</v>
      </c>
      <c r="F82" s="27" t="s">
        <v>20</v>
      </c>
      <c r="G82" s="28" t="s">
        <v>78</v>
      </c>
      <c r="H82" s="35">
        <v>162420</v>
      </c>
      <c r="I82" s="27">
        <v>332</v>
      </c>
      <c r="J82" s="27">
        <v>320</v>
      </c>
      <c r="K82" s="35">
        <f t="shared" si="7"/>
        <v>507.5625</v>
      </c>
      <c r="L82" s="32">
        <v>34.08</v>
      </c>
      <c r="M82" s="32">
        <v>4.33</v>
      </c>
      <c r="N82" s="32">
        <v>29.46</v>
      </c>
      <c r="O82" s="33">
        <v>0.51780000000000004</v>
      </c>
      <c r="P82" s="34">
        <f t="shared" si="8"/>
        <v>262.81586249999998</v>
      </c>
      <c r="Q82" s="31">
        <f t="shared" si="9"/>
        <v>5535273.5999999996</v>
      </c>
      <c r="R82" s="36">
        <f t="shared" si="10"/>
        <v>703278.6</v>
      </c>
      <c r="S82" s="36">
        <f t="shared" si="11"/>
        <v>4784893.2</v>
      </c>
      <c r="T82" s="36">
        <f t="shared" si="12"/>
        <v>84101.076000000001</v>
      </c>
      <c r="U82" s="36">
        <f t="shared" si="13"/>
        <v>42686552.387249999</v>
      </c>
    </row>
    <row r="83" spans="1:21" s="27" customFormat="1" x14ac:dyDescent="0.2">
      <c r="A83" s="13">
        <v>2015</v>
      </c>
      <c r="B83" s="13" t="s">
        <v>39</v>
      </c>
      <c r="C83" s="14">
        <v>3</v>
      </c>
      <c r="D83" s="14" t="s">
        <v>82</v>
      </c>
      <c r="E83" s="27" t="s">
        <v>44</v>
      </c>
      <c r="F83" s="27" t="s">
        <v>16</v>
      </c>
      <c r="G83" s="28" t="s">
        <v>78</v>
      </c>
      <c r="H83" s="35">
        <v>319453</v>
      </c>
      <c r="I83" s="27">
        <v>656</v>
      </c>
      <c r="J83" s="27">
        <v>235</v>
      </c>
      <c r="K83" s="35">
        <f t="shared" si="7"/>
        <v>1359.3744680851064</v>
      </c>
      <c r="L83" s="32">
        <v>35.76</v>
      </c>
      <c r="M83" s="32">
        <v>4.46</v>
      </c>
      <c r="N83" s="32">
        <v>30.52</v>
      </c>
      <c r="O83" s="33">
        <v>0.56430000000000002</v>
      </c>
      <c r="P83" s="34">
        <f t="shared" si="8"/>
        <v>767.09501234042557</v>
      </c>
      <c r="Q83" s="31">
        <f t="shared" si="9"/>
        <v>11423639.279999999</v>
      </c>
      <c r="R83" s="36">
        <f t="shared" si="10"/>
        <v>1424760.38</v>
      </c>
      <c r="S83" s="36">
        <f t="shared" si="11"/>
        <v>9749705.5600000005</v>
      </c>
      <c r="T83" s="36">
        <f t="shared" si="12"/>
        <v>180267.3279</v>
      </c>
      <c r="U83" s="36">
        <f t="shared" si="13"/>
        <v>245050802.97718596</v>
      </c>
    </row>
    <row r="84" spans="1:21" s="27" customFormat="1" x14ac:dyDescent="0.2">
      <c r="A84" s="13">
        <v>2015</v>
      </c>
      <c r="B84" s="13" t="s">
        <v>39</v>
      </c>
      <c r="C84" s="14">
        <v>1.6</v>
      </c>
      <c r="D84" s="14" t="s">
        <v>82</v>
      </c>
      <c r="E84" s="27" t="s">
        <v>44</v>
      </c>
      <c r="F84" s="27" t="s">
        <v>16</v>
      </c>
      <c r="G84" s="28" t="s">
        <v>78</v>
      </c>
      <c r="H84" s="35">
        <v>483294</v>
      </c>
      <c r="I84" s="27">
        <v>991</v>
      </c>
      <c r="J84" s="27">
        <v>360</v>
      </c>
      <c r="K84" s="35">
        <f t="shared" si="7"/>
        <v>1342.4833333333333</v>
      </c>
      <c r="L84" s="32">
        <v>35.200000000000003</v>
      </c>
      <c r="M84" s="32">
        <v>4.8</v>
      </c>
      <c r="N84" s="32">
        <v>29.93</v>
      </c>
      <c r="O84" s="33">
        <v>0.54469999999999996</v>
      </c>
      <c r="P84" s="34">
        <f t="shared" si="8"/>
        <v>731.25067166666656</v>
      </c>
      <c r="Q84" s="31">
        <f t="shared" si="9"/>
        <v>17011948.800000001</v>
      </c>
      <c r="R84" s="36">
        <f t="shared" si="10"/>
        <v>2319811.1999999997</v>
      </c>
      <c r="S84" s="36">
        <f t="shared" si="11"/>
        <v>14464989.42</v>
      </c>
      <c r="T84" s="36">
        <f t="shared" si="12"/>
        <v>263250.24179999996</v>
      </c>
      <c r="U84" s="36">
        <f t="shared" si="13"/>
        <v>353409062.11246997</v>
      </c>
    </row>
    <row r="85" spans="1:21" s="27" customFormat="1" x14ac:dyDescent="0.2">
      <c r="A85" s="13">
        <v>2015</v>
      </c>
      <c r="B85" s="13" t="s">
        <v>39</v>
      </c>
      <c r="C85" s="14">
        <v>5</v>
      </c>
      <c r="D85" s="14" t="s">
        <v>82</v>
      </c>
      <c r="E85" s="27" t="s">
        <v>44</v>
      </c>
      <c r="F85" s="27" t="s">
        <v>16</v>
      </c>
      <c r="G85" s="28" t="s">
        <v>78</v>
      </c>
      <c r="H85" s="35">
        <v>153342</v>
      </c>
      <c r="I85" s="27">
        <v>311</v>
      </c>
      <c r="J85" s="27">
        <v>120</v>
      </c>
      <c r="K85" s="35">
        <f t="shared" si="7"/>
        <v>1277.8499999999999</v>
      </c>
      <c r="L85" s="32">
        <v>36</v>
      </c>
      <c r="M85" s="32">
        <v>3.86</v>
      </c>
      <c r="N85" s="32">
        <v>29.39</v>
      </c>
      <c r="O85" s="33">
        <v>0.55810000000000004</v>
      </c>
      <c r="P85" s="34">
        <f t="shared" si="8"/>
        <v>713.16808500000002</v>
      </c>
      <c r="Q85" s="31">
        <f t="shared" si="9"/>
        <v>5520312</v>
      </c>
      <c r="R85" s="36">
        <f t="shared" si="10"/>
        <v>591900.12</v>
      </c>
      <c r="S85" s="36">
        <f t="shared" si="11"/>
        <v>4506721.38</v>
      </c>
      <c r="T85" s="36">
        <f t="shared" si="12"/>
        <v>85580.170200000008</v>
      </c>
      <c r="U85" s="36">
        <f t="shared" si="13"/>
        <v>109358620.49007</v>
      </c>
    </row>
    <row r="86" spans="1:21" s="27" customFormat="1" x14ac:dyDescent="0.2">
      <c r="A86" s="13">
        <v>2015</v>
      </c>
      <c r="B86" s="13" t="s">
        <v>50</v>
      </c>
      <c r="C86" s="14">
        <v>1.6</v>
      </c>
      <c r="D86" s="13" t="s">
        <v>82</v>
      </c>
      <c r="E86" s="27" t="s">
        <v>44</v>
      </c>
      <c r="F86" s="27" t="s">
        <v>16</v>
      </c>
      <c r="G86" s="28" t="s">
        <v>88</v>
      </c>
      <c r="H86" s="35">
        <v>110319</v>
      </c>
      <c r="I86" s="27">
        <v>221</v>
      </c>
      <c r="J86" s="27">
        <v>80</v>
      </c>
      <c r="K86" s="35">
        <f t="shared" si="7"/>
        <v>1378.9875</v>
      </c>
      <c r="L86" s="32">
        <v>37.299999999999997</v>
      </c>
      <c r="M86" s="32">
        <v>3.96</v>
      </c>
      <c r="N86" s="32">
        <v>32.659999999999997</v>
      </c>
      <c r="O86" s="33">
        <v>0.55649999999999999</v>
      </c>
      <c r="P86" s="34">
        <f t="shared" si="8"/>
        <v>767.40654375000008</v>
      </c>
      <c r="Q86" s="31">
        <f t="shared" si="9"/>
        <v>4114898.6999999997</v>
      </c>
      <c r="R86" s="36">
        <f t="shared" si="10"/>
        <v>436863.24</v>
      </c>
      <c r="S86" s="36">
        <f t="shared" si="11"/>
        <v>3603018.5399999996</v>
      </c>
      <c r="T86" s="36">
        <f t="shared" si="12"/>
        <v>61392.523500000003</v>
      </c>
      <c r="U86" s="36">
        <f t="shared" si="13"/>
        <v>84659522.499956265</v>
      </c>
    </row>
    <row r="87" spans="1:21" s="27" customFormat="1" x14ac:dyDescent="0.2">
      <c r="A87" s="13">
        <v>2015</v>
      </c>
      <c r="B87" s="13" t="s">
        <v>39</v>
      </c>
      <c r="C87" s="14">
        <v>2.5</v>
      </c>
      <c r="D87" s="14" t="s">
        <v>83</v>
      </c>
      <c r="E87" s="27" t="s">
        <v>44</v>
      </c>
      <c r="F87" s="27" t="s">
        <v>16</v>
      </c>
      <c r="G87" s="28" t="s">
        <v>78</v>
      </c>
      <c r="H87" s="35">
        <v>128247</v>
      </c>
      <c r="I87" s="27">
        <v>264</v>
      </c>
      <c r="J87" s="27">
        <v>120</v>
      </c>
      <c r="K87" s="35">
        <f t="shared" si="7"/>
        <v>1068.7249999999999</v>
      </c>
      <c r="L87" s="32">
        <v>35.82</v>
      </c>
      <c r="M87" s="32">
        <v>4.37</v>
      </c>
      <c r="N87" s="32">
        <v>30.94</v>
      </c>
      <c r="O87" s="33">
        <v>0.55969999999999998</v>
      </c>
      <c r="P87" s="34">
        <f t="shared" si="8"/>
        <v>598.16538249999996</v>
      </c>
      <c r="Q87" s="31">
        <f t="shared" si="9"/>
        <v>4593807.54</v>
      </c>
      <c r="R87" s="36">
        <f t="shared" si="10"/>
        <v>560439.39</v>
      </c>
      <c r="S87" s="36">
        <f t="shared" si="11"/>
        <v>3967962.18</v>
      </c>
      <c r="T87" s="36">
        <f t="shared" si="12"/>
        <v>71779.8459</v>
      </c>
      <c r="U87" s="36">
        <f t="shared" si="13"/>
        <v>76712915.809477493</v>
      </c>
    </row>
    <row r="88" spans="1:21" s="27" customFormat="1" x14ac:dyDescent="0.2">
      <c r="A88" s="13">
        <v>2015</v>
      </c>
      <c r="B88" s="13" t="s">
        <v>39</v>
      </c>
      <c r="C88" s="14"/>
      <c r="D88" s="13" t="s">
        <v>83</v>
      </c>
      <c r="E88" s="27" t="s">
        <v>44</v>
      </c>
      <c r="F88" s="27" t="s">
        <v>16</v>
      </c>
      <c r="G88" s="28" t="s">
        <v>78</v>
      </c>
      <c r="H88" s="35">
        <v>416595</v>
      </c>
      <c r="I88" s="27">
        <v>865</v>
      </c>
      <c r="J88" s="27">
        <v>330</v>
      </c>
      <c r="K88" s="35">
        <f t="shared" si="7"/>
        <v>1262.409090909091</v>
      </c>
      <c r="L88" s="32">
        <v>35.229999999999997</v>
      </c>
      <c r="M88" s="32">
        <v>3.36</v>
      </c>
      <c r="N88" s="32">
        <v>30.19</v>
      </c>
      <c r="O88" s="33">
        <v>0.49199999999999999</v>
      </c>
      <c r="P88" s="34">
        <f t="shared" si="8"/>
        <v>621.10527272727268</v>
      </c>
      <c r="Q88" s="31">
        <f t="shared" si="9"/>
        <v>14676641.85</v>
      </c>
      <c r="R88" s="36">
        <f t="shared" si="10"/>
        <v>1399759.2</v>
      </c>
      <c r="S88" s="36">
        <f t="shared" si="11"/>
        <v>12577003.050000001</v>
      </c>
      <c r="T88" s="36">
        <f t="shared" si="12"/>
        <v>204964.74</v>
      </c>
      <c r="U88" s="36">
        <f t="shared" si="13"/>
        <v>258749351.09181815</v>
      </c>
    </row>
    <row r="89" spans="1:21" s="27" customFormat="1" x14ac:dyDescent="0.2">
      <c r="A89" s="13">
        <v>2015</v>
      </c>
      <c r="B89" s="13" t="s">
        <v>39</v>
      </c>
      <c r="C89" s="14"/>
      <c r="D89" s="13" t="s">
        <v>82</v>
      </c>
      <c r="E89" s="27" t="s">
        <v>77</v>
      </c>
      <c r="F89" s="27" t="s">
        <v>36</v>
      </c>
      <c r="G89" s="28" t="s">
        <v>79</v>
      </c>
      <c r="H89" s="35">
        <v>73680</v>
      </c>
      <c r="I89" s="27">
        <v>151</v>
      </c>
      <c r="J89" s="27">
        <v>55</v>
      </c>
      <c r="K89" s="35">
        <f t="shared" si="7"/>
        <v>1339.6363636363637</v>
      </c>
      <c r="L89" s="32">
        <v>35.58</v>
      </c>
      <c r="M89" s="32">
        <v>4.47</v>
      </c>
      <c r="N89" s="32">
        <v>28.29</v>
      </c>
      <c r="O89" s="33">
        <v>0.55300000000000005</v>
      </c>
      <c r="P89" s="34">
        <f t="shared" si="8"/>
        <v>740.81890909090907</v>
      </c>
      <c r="Q89" s="31">
        <f t="shared" si="9"/>
        <v>2621534.4</v>
      </c>
      <c r="R89" s="36">
        <f t="shared" si="10"/>
        <v>329349.59999999998</v>
      </c>
      <c r="S89" s="36">
        <f t="shared" si="11"/>
        <v>2084407.2</v>
      </c>
      <c r="T89" s="36">
        <f t="shared" si="12"/>
        <v>40745.040000000001</v>
      </c>
      <c r="U89" s="36">
        <f t="shared" si="13"/>
        <v>54583537.221818179</v>
      </c>
    </row>
    <row r="90" spans="1:21" s="27" customFormat="1" x14ac:dyDescent="0.2">
      <c r="A90" s="13">
        <v>2015</v>
      </c>
      <c r="B90" s="13" t="s">
        <v>39</v>
      </c>
      <c r="C90" s="14"/>
      <c r="D90" s="13" t="s">
        <v>82</v>
      </c>
      <c r="E90" s="27" t="s">
        <v>44</v>
      </c>
      <c r="F90" s="27" t="s">
        <v>16</v>
      </c>
      <c r="G90" s="28" t="s">
        <v>78</v>
      </c>
      <c r="H90" s="35">
        <v>159835</v>
      </c>
      <c r="I90" s="27">
        <v>328</v>
      </c>
      <c r="J90" s="27">
        <v>120</v>
      </c>
      <c r="K90" s="35">
        <f t="shared" si="7"/>
        <v>1331.9583333333333</v>
      </c>
      <c r="L90" s="32">
        <v>36.14</v>
      </c>
      <c r="M90" s="32">
        <v>4.37</v>
      </c>
      <c r="N90" s="32">
        <v>30.55</v>
      </c>
      <c r="O90" s="33">
        <v>0.57179999999999997</v>
      </c>
      <c r="P90" s="34">
        <f t="shared" si="8"/>
        <v>761.61377499999992</v>
      </c>
      <c r="Q90" s="31">
        <f t="shared" si="9"/>
        <v>5776436.9000000004</v>
      </c>
      <c r="R90" s="36">
        <f t="shared" si="10"/>
        <v>698478.95000000007</v>
      </c>
      <c r="S90" s="36">
        <f t="shared" si="11"/>
        <v>4882959.25</v>
      </c>
      <c r="T90" s="36">
        <f t="shared" si="12"/>
        <v>91393.652999999991</v>
      </c>
      <c r="U90" s="36">
        <f t="shared" si="13"/>
        <v>121732537.72712499</v>
      </c>
    </row>
    <row r="91" spans="1:21" s="27" customFormat="1" x14ac:dyDescent="0.2">
      <c r="A91" s="13">
        <v>2015</v>
      </c>
      <c r="B91" s="13" t="s">
        <v>39</v>
      </c>
      <c r="C91" s="14">
        <v>1.6</v>
      </c>
      <c r="D91" s="14" t="s">
        <v>82</v>
      </c>
      <c r="E91" s="27" t="s">
        <v>44</v>
      </c>
      <c r="F91" s="27" t="s">
        <v>16</v>
      </c>
      <c r="G91" s="28" t="s">
        <v>87</v>
      </c>
      <c r="H91" s="35">
        <v>224741</v>
      </c>
      <c r="I91" s="27">
        <v>456</v>
      </c>
      <c r="J91" s="27">
        <v>166</v>
      </c>
      <c r="K91" s="35">
        <f t="shared" si="7"/>
        <v>1353.8614457831325</v>
      </c>
      <c r="L91" s="32">
        <v>35.97</v>
      </c>
      <c r="M91" s="32">
        <v>4.8899999999999997</v>
      </c>
      <c r="N91" s="32">
        <v>32.979999999999997</v>
      </c>
      <c r="O91" s="33">
        <v>0.53890000000000005</v>
      </c>
      <c r="P91" s="34">
        <f t="shared" si="8"/>
        <v>729.59593313253015</v>
      </c>
      <c r="Q91" s="31">
        <f t="shared" si="9"/>
        <v>8083933.7699999996</v>
      </c>
      <c r="R91" s="36">
        <f t="shared" si="10"/>
        <v>1098983.49</v>
      </c>
      <c r="S91" s="36">
        <f t="shared" si="11"/>
        <v>7411958.1799999997</v>
      </c>
      <c r="T91" s="36">
        <f t="shared" si="12"/>
        <v>121112.92490000001</v>
      </c>
      <c r="U91" s="36">
        <f t="shared" si="13"/>
        <v>163970119.60813797</v>
      </c>
    </row>
    <row r="92" spans="1:21" s="27" customFormat="1" x14ac:dyDescent="0.2">
      <c r="A92" s="13">
        <v>2015</v>
      </c>
      <c r="B92" s="13" t="s">
        <v>39</v>
      </c>
      <c r="C92" s="14">
        <v>3</v>
      </c>
      <c r="D92" s="14" t="s">
        <v>82</v>
      </c>
      <c r="E92" s="27" t="s">
        <v>44</v>
      </c>
      <c r="F92" s="27" t="s">
        <v>16</v>
      </c>
      <c r="G92" s="28" t="s">
        <v>87</v>
      </c>
      <c r="H92" s="35">
        <v>151694</v>
      </c>
      <c r="I92" s="27">
        <v>307</v>
      </c>
      <c r="J92" s="27">
        <v>117.5</v>
      </c>
      <c r="K92" s="35">
        <f t="shared" si="7"/>
        <v>1291.0127659574468</v>
      </c>
      <c r="L92" s="32">
        <v>37</v>
      </c>
      <c r="M92" s="32">
        <v>4.3899999999999997</v>
      </c>
      <c r="N92" s="32">
        <v>33.630000000000003</v>
      </c>
      <c r="O92" s="33">
        <v>0.56289999999999996</v>
      </c>
      <c r="P92" s="34">
        <f t="shared" si="8"/>
        <v>726.71108595744681</v>
      </c>
      <c r="Q92" s="31">
        <f t="shared" si="9"/>
        <v>5612678</v>
      </c>
      <c r="R92" s="36">
        <f t="shared" si="10"/>
        <v>665936.65999999992</v>
      </c>
      <c r="S92" s="36">
        <f t="shared" si="11"/>
        <v>5101469.2200000007</v>
      </c>
      <c r="T92" s="36">
        <f t="shared" si="12"/>
        <v>85388.552599999995</v>
      </c>
      <c r="U92" s="36">
        <f t="shared" si="13"/>
        <v>110237711.47322893</v>
      </c>
    </row>
    <row r="93" spans="1:21" s="27" customFormat="1" x14ac:dyDescent="0.2">
      <c r="A93" s="13">
        <v>2015</v>
      </c>
      <c r="B93" s="13" t="s">
        <v>39</v>
      </c>
      <c r="C93" s="14">
        <v>1.6</v>
      </c>
      <c r="D93" s="14" t="s">
        <v>82</v>
      </c>
      <c r="E93" s="27" t="s">
        <v>44</v>
      </c>
      <c r="F93" s="27" t="s">
        <v>16</v>
      </c>
      <c r="G93" s="28" t="s">
        <v>87</v>
      </c>
      <c r="H93" s="35">
        <v>48613</v>
      </c>
      <c r="I93" s="27">
        <v>94</v>
      </c>
      <c r="J93" s="27">
        <v>40</v>
      </c>
      <c r="K93" s="35">
        <f t="shared" si="7"/>
        <v>1215.325</v>
      </c>
      <c r="L93" s="32">
        <v>35.47</v>
      </c>
      <c r="M93" s="32">
        <v>4.8</v>
      </c>
      <c r="N93" s="32">
        <v>32.11</v>
      </c>
      <c r="O93" s="33">
        <v>0.55689999999999995</v>
      </c>
      <c r="P93" s="34">
        <f t="shared" si="8"/>
        <v>676.81449249999991</v>
      </c>
      <c r="Q93" s="31">
        <f t="shared" si="9"/>
        <v>1724303.1099999999</v>
      </c>
      <c r="R93" s="36">
        <f t="shared" si="10"/>
        <v>233342.4</v>
      </c>
      <c r="S93" s="36">
        <f t="shared" si="11"/>
        <v>1560963.43</v>
      </c>
      <c r="T93" s="36">
        <f t="shared" si="12"/>
        <v>27072.579699999998</v>
      </c>
      <c r="U93" s="36">
        <f t="shared" si="13"/>
        <v>32901982.923902497</v>
      </c>
    </row>
    <row r="94" spans="1:21" s="27" customFormat="1" x14ac:dyDescent="0.2">
      <c r="A94" s="13">
        <v>2015</v>
      </c>
      <c r="B94" s="13" t="s">
        <v>39</v>
      </c>
      <c r="C94" s="14">
        <v>1.6</v>
      </c>
      <c r="D94" s="14" t="s">
        <v>82</v>
      </c>
      <c r="E94" s="27" t="s">
        <v>44</v>
      </c>
      <c r="F94" s="27" t="s">
        <v>16</v>
      </c>
      <c r="G94" s="28" t="s">
        <v>87</v>
      </c>
      <c r="H94" s="35">
        <v>35386</v>
      </c>
      <c r="I94" s="27">
        <v>71</v>
      </c>
      <c r="J94" s="27">
        <v>48</v>
      </c>
      <c r="K94" s="35">
        <f t="shared" si="7"/>
        <v>737.20833333333337</v>
      </c>
      <c r="L94" s="32">
        <v>35.619999999999997</v>
      </c>
      <c r="M94" s="32">
        <v>4.67</v>
      </c>
      <c r="N94" s="32">
        <v>32.06</v>
      </c>
      <c r="O94" s="33">
        <v>0.54320000000000002</v>
      </c>
      <c r="P94" s="34">
        <f t="shared" si="8"/>
        <v>400.45156666666668</v>
      </c>
      <c r="Q94" s="31">
        <f t="shared" si="9"/>
        <v>1260449.3199999998</v>
      </c>
      <c r="R94" s="36">
        <f t="shared" si="10"/>
        <v>165252.62</v>
      </c>
      <c r="S94" s="36">
        <f t="shared" si="11"/>
        <v>1134475.1600000001</v>
      </c>
      <c r="T94" s="36">
        <f t="shared" si="12"/>
        <v>19221.675200000001</v>
      </c>
      <c r="U94" s="36">
        <f t="shared" si="13"/>
        <v>14170379.138066666</v>
      </c>
    </row>
    <row r="95" spans="1:21" s="27" customFormat="1" x14ac:dyDescent="0.2">
      <c r="A95" s="13">
        <v>2015</v>
      </c>
      <c r="B95" s="13" t="s">
        <v>50</v>
      </c>
      <c r="C95" s="14">
        <v>1.6</v>
      </c>
      <c r="D95" s="13" t="s">
        <v>82</v>
      </c>
      <c r="E95" s="27" t="s">
        <v>44</v>
      </c>
      <c r="F95" s="27" t="s">
        <v>16</v>
      </c>
      <c r="G95" s="28" t="s">
        <v>87</v>
      </c>
      <c r="H95" s="35">
        <v>109201</v>
      </c>
      <c r="I95" s="27">
        <v>226</v>
      </c>
      <c r="J95" s="27">
        <v>80</v>
      </c>
      <c r="K95" s="35">
        <f t="shared" si="7"/>
        <v>1365.0125</v>
      </c>
      <c r="L95" s="32">
        <v>36.42</v>
      </c>
      <c r="M95" s="32">
        <v>4.07</v>
      </c>
      <c r="N95" s="32">
        <v>31.99</v>
      </c>
      <c r="O95" s="33">
        <v>0.5635</v>
      </c>
      <c r="P95" s="34">
        <f t="shared" si="8"/>
        <v>769.18454374999999</v>
      </c>
      <c r="Q95" s="31">
        <f t="shared" si="9"/>
        <v>3977100.4200000004</v>
      </c>
      <c r="R95" s="36">
        <f t="shared" si="10"/>
        <v>444448.07</v>
      </c>
      <c r="S95" s="36">
        <f t="shared" si="11"/>
        <v>3493339.9899999998</v>
      </c>
      <c r="T95" s="36">
        <f t="shared" si="12"/>
        <v>61534.763500000001</v>
      </c>
      <c r="U95" s="36">
        <f t="shared" si="13"/>
        <v>83995721.362043753</v>
      </c>
    </row>
    <row r="96" spans="1:21" s="27" customFormat="1" x14ac:dyDescent="0.2">
      <c r="A96" s="13">
        <v>2015</v>
      </c>
      <c r="B96" s="13" t="s">
        <v>39</v>
      </c>
      <c r="C96" s="14"/>
      <c r="D96" s="13" t="s">
        <v>83</v>
      </c>
      <c r="E96" s="27" t="s">
        <v>44</v>
      </c>
      <c r="F96" s="27" t="s">
        <v>16</v>
      </c>
      <c r="G96" s="28" t="s">
        <v>78</v>
      </c>
      <c r="H96" s="35">
        <v>160250</v>
      </c>
      <c r="I96" s="27">
        <v>336</v>
      </c>
      <c r="J96" s="27">
        <v>120</v>
      </c>
      <c r="K96" s="35">
        <f t="shared" si="7"/>
        <v>1335.4166666666667</v>
      </c>
      <c r="L96" s="32">
        <v>35.340000000000003</v>
      </c>
      <c r="M96" s="32">
        <v>3.77</v>
      </c>
      <c r="N96" s="32">
        <v>29.89</v>
      </c>
      <c r="O96" s="33">
        <v>0.54069999999999996</v>
      </c>
      <c r="P96" s="34">
        <f t="shared" si="8"/>
        <v>722.05979166666657</v>
      </c>
      <c r="Q96" s="31">
        <f t="shared" si="9"/>
        <v>5663235.0000000009</v>
      </c>
      <c r="R96" s="36">
        <f t="shared" si="10"/>
        <v>604142.5</v>
      </c>
      <c r="S96" s="36">
        <f t="shared" si="11"/>
        <v>4789872.5</v>
      </c>
      <c r="T96" s="36">
        <f t="shared" si="12"/>
        <v>86647.174999999988</v>
      </c>
      <c r="U96" s="36">
        <f t="shared" si="13"/>
        <v>115710081.61458331</v>
      </c>
    </row>
    <row r="97" spans="1:21" s="27" customFormat="1" x14ac:dyDescent="0.2">
      <c r="A97" s="13">
        <v>2015</v>
      </c>
      <c r="B97" s="13" t="s">
        <v>39</v>
      </c>
      <c r="C97" s="14"/>
      <c r="D97" s="13" t="s">
        <v>83</v>
      </c>
      <c r="E97" s="27" t="s">
        <v>44</v>
      </c>
      <c r="F97" s="27" t="s">
        <v>16</v>
      </c>
      <c r="G97" s="28" t="s">
        <v>78</v>
      </c>
      <c r="H97" s="35">
        <v>196198</v>
      </c>
      <c r="I97" s="27">
        <v>392</v>
      </c>
      <c r="J97" s="27">
        <v>140</v>
      </c>
      <c r="K97" s="35">
        <f t="shared" si="7"/>
        <v>1401.4142857142858</v>
      </c>
      <c r="L97" s="32">
        <v>34.81</v>
      </c>
      <c r="M97" s="32">
        <v>4.6399999999999997</v>
      </c>
      <c r="N97" s="32">
        <v>29.85</v>
      </c>
      <c r="O97" s="33">
        <v>0.49380000000000002</v>
      </c>
      <c r="P97" s="34">
        <f t="shared" si="8"/>
        <v>692.01837428571434</v>
      </c>
      <c r="Q97" s="31">
        <f t="shared" si="9"/>
        <v>6829652.3800000008</v>
      </c>
      <c r="R97" s="36">
        <f t="shared" si="10"/>
        <v>910358.72</v>
      </c>
      <c r="S97" s="36">
        <f t="shared" si="11"/>
        <v>5856510.2999999998</v>
      </c>
      <c r="T97" s="36">
        <f t="shared" si="12"/>
        <v>96882.572400000005</v>
      </c>
      <c r="U97" s="36">
        <f t="shared" si="13"/>
        <v>135772620.9981086</v>
      </c>
    </row>
    <row r="98" spans="1:21" s="27" customFormat="1" x14ac:dyDescent="0.2">
      <c r="A98" s="13">
        <v>2015</v>
      </c>
      <c r="B98" s="13" t="s">
        <v>17</v>
      </c>
      <c r="C98" s="14"/>
      <c r="D98" s="14" t="s">
        <v>83</v>
      </c>
      <c r="E98" s="27" t="s">
        <v>44</v>
      </c>
      <c r="F98" s="27" t="s">
        <v>16</v>
      </c>
      <c r="G98" s="28" t="s">
        <v>78</v>
      </c>
      <c r="H98" s="35">
        <v>58012</v>
      </c>
      <c r="I98" s="27">
        <v>121</v>
      </c>
      <c r="J98" s="27">
        <v>120</v>
      </c>
      <c r="K98" s="35">
        <f t="shared" si="7"/>
        <v>483.43333333333334</v>
      </c>
      <c r="L98" s="32">
        <v>32.979999999999997</v>
      </c>
      <c r="M98" s="32">
        <v>4.74</v>
      </c>
      <c r="N98" s="32">
        <v>29.17</v>
      </c>
      <c r="O98" s="33">
        <v>0.47299999999999998</v>
      </c>
      <c r="P98" s="34">
        <f t="shared" si="8"/>
        <v>228.66396666666665</v>
      </c>
      <c r="Q98" s="31">
        <f t="shared" si="9"/>
        <v>1913235.7599999998</v>
      </c>
      <c r="R98" s="36">
        <f t="shared" si="10"/>
        <v>274976.88</v>
      </c>
      <c r="S98" s="36">
        <f t="shared" si="11"/>
        <v>1692210.04</v>
      </c>
      <c r="T98" s="36">
        <f t="shared" si="12"/>
        <v>27439.675999999999</v>
      </c>
      <c r="U98" s="36">
        <f t="shared" si="13"/>
        <v>13265254.034266666</v>
      </c>
    </row>
    <row r="99" spans="1:21" s="27" customFormat="1" x14ac:dyDescent="0.2">
      <c r="A99" s="13">
        <v>2015</v>
      </c>
      <c r="B99" s="13" t="s">
        <v>41</v>
      </c>
      <c r="C99" s="14"/>
      <c r="D99" s="13" t="s">
        <v>82</v>
      </c>
      <c r="E99" s="27" t="s">
        <v>55</v>
      </c>
      <c r="F99" s="27" t="s">
        <v>57</v>
      </c>
      <c r="G99" s="28" t="s">
        <v>79</v>
      </c>
      <c r="H99" s="35">
        <v>86083</v>
      </c>
      <c r="I99" s="27">
        <v>179</v>
      </c>
      <c r="J99" s="27">
        <v>70</v>
      </c>
      <c r="K99" s="35">
        <f t="shared" si="7"/>
        <v>1229.7571428571428</v>
      </c>
      <c r="L99" s="32">
        <v>35.93</v>
      </c>
      <c r="M99" s="32">
        <v>4.74</v>
      </c>
      <c r="N99" s="32">
        <v>28.43</v>
      </c>
      <c r="O99" s="33">
        <v>0.56089999999999995</v>
      </c>
      <c r="P99" s="34">
        <f t="shared" si="8"/>
        <v>689.77078142857135</v>
      </c>
      <c r="Q99" s="31">
        <f t="shared" si="9"/>
        <v>3092962.19</v>
      </c>
      <c r="R99" s="36">
        <f t="shared" si="10"/>
        <v>408033.42000000004</v>
      </c>
      <c r="S99" s="36">
        <f t="shared" si="11"/>
        <v>2447339.69</v>
      </c>
      <c r="T99" s="36">
        <f t="shared" si="12"/>
        <v>48283.954699999995</v>
      </c>
      <c r="U99" s="36">
        <f t="shared" si="13"/>
        <v>59377538.177715711</v>
      </c>
    </row>
    <row r="100" spans="1:21" s="27" customFormat="1" x14ac:dyDescent="0.2">
      <c r="A100" s="13">
        <v>2015</v>
      </c>
      <c r="B100" s="13" t="s">
        <v>17</v>
      </c>
      <c r="C100" s="14"/>
      <c r="D100" s="13" t="s">
        <v>83</v>
      </c>
      <c r="E100" s="27" t="s">
        <v>44</v>
      </c>
      <c r="F100" s="27" t="s">
        <v>25</v>
      </c>
      <c r="G100" s="28" t="s">
        <v>78</v>
      </c>
      <c r="H100" s="35">
        <v>8008</v>
      </c>
      <c r="I100" s="27">
        <v>17</v>
      </c>
      <c r="J100" s="27">
        <v>15</v>
      </c>
      <c r="K100" s="35">
        <f t="shared" si="7"/>
        <v>533.86666666666667</v>
      </c>
      <c r="L100" s="32">
        <v>35.700000000000003</v>
      </c>
      <c r="M100" s="32">
        <v>3.4</v>
      </c>
      <c r="N100" s="32">
        <v>29.8</v>
      </c>
      <c r="O100" s="33">
        <v>0.53500000000000003</v>
      </c>
      <c r="P100" s="34">
        <f t="shared" si="8"/>
        <v>285.61866666666668</v>
      </c>
      <c r="Q100" s="31">
        <f t="shared" si="9"/>
        <v>285885.60000000003</v>
      </c>
      <c r="R100" s="36">
        <f t="shared" si="10"/>
        <v>27227.200000000001</v>
      </c>
      <c r="S100" s="36">
        <f t="shared" si="11"/>
        <v>238638.4</v>
      </c>
      <c r="T100" s="36">
        <f t="shared" si="12"/>
        <v>4284.2800000000007</v>
      </c>
      <c r="U100" s="36">
        <f t="shared" si="13"/>
        <v>2287234.2826666669</v>
      </c>
    </row>
    <row r="101" spans="1:21" s="27" customFormat="1" x14ac:dyDescent="0.2">
      <c r="A101" s="13">
        <v>2015</v>
      </c>
      <c r="B101" s="13" t="s">
        <v>17</v>
      </c>
      <c r="C101" s="14"/>
      <c r="D101" s="13" t="s">
        <v>83</v>
      </c>
      <c r="E101" s="27" t="s">
        <v>44</v>
      </c>
      <c r="F101" s="27" t="s">
        <v>47</v>
      </c>
      <c r="G101" s="28" t="s">
        <v>78</v>
      </c>
      <c r="H101" s="35">
        <v>63630</v>
      </c>
      <c r="I101" s="27">
        <v>129</v>
      </c>
      <c r="J101" s="27">
        <v>100</v>
      </c>
      <c r="K101" s="35">
        <f t="shared" si="7"/>
        <v>636.29999999999995</v>
      </c>
      <c r="L101" s="32">
        <v>33.5</v>
      </c>
      <c r="M101" s="32">
        <v>4.28</v>
      </c>
      <c r="N101" s="32">
        <v>29.2</v>
      </c>
      <c r="O101" s="33">
        <v>0.51939999999999997</v>
      </c>
      <c r="P101" s="34">
        <f t="shared" si="8"/>
        <v>330.49421999999998</v>
      </c>
      <c r="Q101" s="31">
        <f t="shared" si="9"/>
        <v>2131605</v>
      </c>
      <c r="R101" s="36">
        <f t="shared" si="10"/>
        <v>272336.40000000002</v>
      </c>
      <c r="S101" s="36">
        <f t="shared" si="11"/>
        <v>1857996</v>
      </c>
      <c r="T101" s="36">
        <f t="shared" si="12"/>
        <v>33049.421999999999</v>
      </c>
      <c r="U101" s="36">
        <f t="shared" si="13"/>
        <v>21029347.218599997</v>
      </c>
    </row>
    <row r="102" spans="1:21" s="27" customFormat="1" x14ac:dyDescent="0.2">
      <c r="A102" s="13">
        <v>2015</v>
      </c>
      <c r="B102" s="13" t="s">
        <v>17</v>
      </c>
      <c r="C102" s="14"/>
      <c r="D102" s="13" t="s">
        <v>83</v>
      </c>
      <c r="E102" s="27" t="s">
        <v>44</v>
      </c>
      <c r="F102" s="27" t="s">
        <v>47</v>
      </c>
      <c r="G102" s="28" t="s">
        <v>78</v>
      </c>
      <c r="H102" s="35">
        <v>30495</v>
      </c>
      <c r="I102" s="27">
        <v>61</v>
      </c>
      <c r="J102" s="27">
        <v>52</v>
      </c>
      <c r="K102" s="35">
        <f t="shared" si="7"/>
        <v>586.44230769230774</v>
      </c>
      <c r="L102" s="32">
        <v>33.799999999999997</v>
      </c>
      <c r="M102" s="32">
        <v>4.2</v>
      </c>
      <c r="N102" s="32">
        <v>29.5</v>
      </c>
      <c r="O102" s="33">
        <v>0.52890000000000004</v>
      </c>
      <c r="P102" s="34">
        <f t="shared" si="8"/>
        <v>310.16933653846155</v>
      </c>
      <c r="Q102" s="31">
        <f t="shared" si="9"/>
        <v>1030730.9999999999</v>
      </c>
      <c r="R102" s="36">
        <f t="shared" si="10"/>
        <v>128079</v>
      </c>
      <c r="S102" s="36">
        <f t="shared" si="11"/>
        <v>899602.5</v>
      </c>
      <c r="T102" s="36">
        <f t="shared" si="12"/>
        <v>16128.8055</v>
      </c>
      <c r="U102" s="36">
        <f t="shared" si="13"/>
        <v>9458613.9177403841</v>
      </c>
    </row>
    <row r="103" spans="1:21" s="27" customFormat="1" x14ac:dyDescent="0.2">
      <c r="A103" s="13">
        <v>2015</v>
      </c>
      <c r="B103" s="13" t="s">
        <v>41</v>
      </c>
      <c r="C103" s="14"/>
      <c r="D103" s="13" t="s">
        <v>82</v>
      </c>
      <c r="E103" s="27" t="s">
        <v>55</v>
      </c>
      <c r="F103" s="27" t="s">
        <v>57</v>
      </c>
      <c r="G103" s="28" t="s">
        <v>79</v>
      </c>
      <c r="H103" s="35">
        <v>180804</v>
      </c>
      <c r="I103" s="27">
        <v>372</v>
      </c>
      <c r="J103" s="27">
        <v>180</v>
      </c>
      <c r="K103" s="35">
        <f t="shared" si="7"/>
        <v>1004.4666666666667</v>
      </c>
      <c r="L103" s="32">
        <v>36.6</v>
      </c>
      <c r="M103" s="32">
        <v>4.4000000000000004</v>
      </c>
      <c r="N103" s="32">
        <v>28.9</v>
      </c>
      <c r="O103" s="33">
        <v>0.56100000000000005</v>
      </c>
      <c r="P103" s="34">
        <f t="shared" si="8"/>
        <v>563.50580000000002</v>
      </c>
      <c r="Q103" s="31">
        <f t="shared" si="9"/>
        <v>6617426.4000000004</v>
      </c>
      <c r="R103" s="36">
        <f t="shared" si="10"/>
        <v>795537.60000000009</v>
      </c>
      <c r="S103" s="36">
        <f t="shared" si="11"/>
        <v>5225235.5999999996</v>
      </c>
      <c r="T103" s="36">
        <f t="shared" si="12"/>
        <v>101431.04400000001</v>
      </c>
      <c r="U103" s="36">
        <f t="shared" si="13"/>
        <v>101884102.66320001</v>
      </c>
    </row>
    <row r="104" spans="1:21" s="27" customFormat="1" x14ac:dyDescent="0.2">
      <c r="A104" s="13">
        <v>2015</v>
      </c>
      <c r="B104" s="13" t="s">
        <v>39</v>
      </c>
      <c r="C104" s="14">
        <v>4.25</v>
      </c>
      <c r="D104" s="13" t="s">
        <v>83</v>
      </c>
      <c r="E104" s="27" t="s">
        <v>44</v>
      </c>
      <c r="F104" s="27" t="s">
        <v>25</v>
      </c>
      <c r="G104" s="28" t="s">
        <v>78</v>
      </c>
      <c r="H104" s="35">
        <v>136836</v>
      </c>
      <c r="I104" s="27">
        <v>275</v>
      </c>
      <c r="J104" s="27">
        <v>118</v>
      </c>
      <c r="K104" s="35">
        <f t="shared" si="7"/>
        <v>1159.6271186440679</v>
      </c>
      <c r="L104" s="32">
        <v>36.200000000000003</v>
      </c>
      <c r="M104" s="32">
        <v>3.4</v>
      </c>
      <c r="N104" s="32">
        <v>30.4</v>
      </c>
      <c r="O104" s="33">
        <v>0.49209999999999998</v>
      </c>
      <c r="P104" s="34">
        <f t="shared" si="8"/>
        <v>570.65250508474571</v>
      </c>
      <c r="Q104" s="31">
        <f t="shared" si="9"/>
        <v>4953463.2</v>
      </c>
      <c r="R104" s="36">
        <f t="shared" si="10"/>
        <v>465242.39999999997</v>
      </c>
      <c r="S104" s="36">
        <f t="shared" si="11"/>
        <v>4159814.4</v>
      </c>
      <c r="T104" s="36">
        <f t="shared" si="12"/>
        <v>67336.995599999995</v>
      </c>
      <c r="U104" s="36">
        <f t="shared" si="13"/>
        <v>78085806.185776263</v>
      </c>
    </row>
    <row r="105" spans="1:21" s="27" customFormat="1" x14ac:dyDescent="0.2">
      <c r="A105" s="13">
        <v>2015</v>
      </c>
      <c r="B105" s="13" t="s">
        <v>19</v>
      </c>
      <c r="C105" s="14">
        <v>2</v>
      </c>
      <c r="D105" s="13" t="s">
        <v>83</v>
      </c>
      <c r="E105" s="27" t="s">
        <v>44</v>
      </c>
      <c r="F105" s="27" t="s">
        <v>47</v>
      </c>
      <c r="G105" s="28" t="s">
        <v>78</v>
      </c>
      <c r="H105" s="35">
        <v>36126</v>
      </c>
      <c r="I105" s="27">
        <v>74</v>
      </c>
      <c r="J105" s="27">
        <v>30</v>
      </c>
      <c r="K105" s="35">
        <f t="shared" si="7"/>
        <v>1204.2</v>
      </c>
      <c r="L105" s="32">
        <v>35.6</v>
      </c>
      <c r="M105" s="32">
        <v>4.0999999999999996</v>
      </c>
      <c r="N105" s="32">
        <v>30.8</v>
      </c>
      <c r="O105" s="33">
        <v>0.56330000000000002</v>
      </c>
      <c r="P105" s="34">
        <f t="shared" si="8"/>
        <v>678.32586000000003</v>
      </c>
      <c r="Q105" s="31">
        <f t="shared" si="9"/>
        <v>1286085.6000000001</v>
      </c>
      <c r="R105" s="36">
        <f t="shared" si="10"/>
        <v>148116.59999999998</v>
      </c>
      <c r="S105" s="36">
        <f t="shared" si="11"/>
        <v>1112680.8</v>
      </c>
      <c r="T105" s="36">
        <f t="shared" si="12"/>
        <v>20349.775799999999</v>
      </c>
      <c r="U105" s="36">
        <f t="shared" si="13"/>
        <v>24505200.01836</v>
      </c>
    </row>
    <row r="106" spans="1:21" s="27" customFormat="1" x14ac:dyDescent="0.2">
      <c r="A106" s="13">
        <v>2015</v>
      </c>
      <c r="B106" s="13" t="s">
        <v>17</v>
      </c>
      <c r="C106" s="14"/>
      <c r="D106" s="13" t="s">
        <v>83</v>
      </c>
      <c r="E106" s="27" t="s">
        <v>44</v>
      </c>
      <c r="F106" s="27" t="s">
        <v>18</v>
      </c>
      <c r="G106" s="28" t="s">
        <v>78</v>
      </c>
      <c r="H106" s="35">
        <v>129223</v>
      </c>
      <c r="I106" s="27">
        <v>261</v>
      </c>
      <c r="J106" s="27">
        <v>110</v>
      </c>
      <c r="K106" s="35">
        <f t="shared" si="7"/>
        <v>1174.7545454545455</v>
      </c>
      <c r="L106" s="32">
        <v>35.9</v>
      </c>
      <c r="M106" s="32">
        <v>3.87</v>
      </c>
      <c r="N106" s="32">
        <v>30</v>
      </c>
      <c r="O106" s="33">
        <v>0.54730000000000001</v>
      </c>
      <c r="P106" s="34">
        <f t="shared" si="8"/>
        <v>642.94316272727269</v>
      </c>
      <c r="Q106" s="31">
        <f t="shared" si="9"/>
        <v>4639105.7</v>
      </c>
      <c r="R106" s="36">
        <f t="shared" si="10"/>
        <v>500093.01</v>
      </c>
      <c r="S106" s="36">
        <f t="shared" si="11"/>
        <v>3876690</v>
      </c>
      <c r="T106" s="36">
        <f t="shared" si="12"/>
        <v>70723.747900000002</v>
      </c>
      <c r="U106" s="36">
        <f t="shared" si="13"/>
        <v>83083044.317106366</v>
      </c>
    </row>
    <row r="107" spans="1:21" s="27" customFormat="1" x14ac:dyDescent="0.2">
      <c r="A107" s="13">
        <v>2015</v>
      </c>
      <c r="B107" s="13" t="s">
        <v>17</v>
      </c>
      <c r="C107" s="14"/>
      <c r="D107" s="13" t="s">
        <v>83</v>
      </c>
      <c r="E107" s="27" t="s">
        <v>44</v>
      </c>
      <c r="F107" s="27" t="s">
        <v>18</v>
      </c>
      <c r="G107" s="28" t="s">
        <v>78</v>
      </c>
      <c r="H107" s="35">
        <v>107783</v>
      </c>
      <c r="I107" s="27">
        <v>220</v>
      </c>
      <c r="J107" s="27">
        <v>103</v>
      </c>
      <c r="K107" s="35">
        <f t="shared" si="7"/>
        <v>1046.4368932038835</v>
      </c>
      <c r="L107" s="32">
        <v>35</v>
      </c>
      <c r="M107" s="32">
        <v>3.79</v>
      </c>
      <c r="N107" s="32">
        <v>29.4</v>
      </c>
      <c r="O107" s="33">
        <v>0.53639999999999999</v>
      </c>
      <c r="P107" s="34">
        <f t="shared" si="8"/>
        <v>561.30874951456315</v>
      </c>
      <c r="Q107" s="31">
        <f t="shared" si="9"/>
        <v>3772405</v>
      </c>
      <c r="R107" s="36">
        <f t="shared" si="10"/>
        <v>408497.57</v>
      </c>
      <c r="S107" s="36">
        <f t="shared" si="11"/>
        <v>3168820.1999999997</v>
      </c>
      <c r="T107" s="36">
        <f t="shared" si="12"/>
        <v>57814.801200000002</v>
      </c>
      <c r="U107" s="36">
        <f t="shared" si="13"/>
        <v>60499540.948928162</v>
      </c>
    </row>
    <row r="108" spans="1:21" s="27" customFormat="1" x14ac:dyDescent="0.2">
      <c r="A108" s="13">
        <v>2015</v>
      </c>
      <c r="B108" s="13" t="s">
        <v>17</v>
      </c>
      <c r="C108" s="14"/>
      <c r="D108" s="13" t="s">
        <v>83</v>
      </c>
      <c r="E108" s="27" t="s">
        <v>44</v>
      </c>
      <c r="F108" s="27" t="s">
        <v>18</v>
      </c>
      <c r="G108" s="28" t="s">
        <v>78</v>
      </c>
      <c r="H108" s="35">
        <v>32463</v>
      </c>
      <c r="I108" s="27">
        <v>68</v>
      </c>
      <c r="J108" s="27">
        <v>53</v>
      </c>
      <c r="K108" s="35">
        <f t="shared" si="7"/>
        <v>612.5094339622641</v>
      </c>
      <c r="L108" s="32">
        <v>35.4</v>
      </c>
      <c r="M108" s="32">
        <v>4.4000000000000004</v>
      </c>
      <c r="N108" s="32">
        <v>31.2</v>
      </c>
      <c r="O108" s="33">
        <v>0.53620000000000001</v>
      </c>
      <c r="P108" s="34">
        <f t="shared" si="8"/>
        <v>328.42755849056601</v>
      </c>
      <c r="Q108" s="31">
        <f t="shared" si="9"/>
        <v>1149190.2</v>
      </c>
      <c r="R108" s="36">
        <f t="shared" si="10"/>
        <v>142837.20000000001</v>
      </c>
      <c r="S108" s="36">
        <f t="shared" si="11"/>
        <v>1012845.6</v>
      </c>
      <c r="T108" s="36">
        <f t="shared" si="12"/>
        <v>17406.660599999999</v>
      </c>
      <c r="U108" s="36">
        <f t="shared" si="13"/>
        <v>10661743.831279244</v>
      </c>
    </row>
    <row r="109" spans="1:21" s="27" customFormat="1" x14ac:dyDescent="0.2">
      <c r="A109" s="13">
        <v>2015</v>
      </c>
      <c r="B109" s="13" t="s">
        <v>17</v>
      </c>
      <c r="C109" s="14"/>
      <c r="D109" s="13" t="s">
        <v>83</v>
      </c>
      <c r="E109" s="27" t="s">
        <v>44</v>
      </c>
      <c r="F109" s="27" t="s">
        <v>18</v>
      </c>
      <c r="G109" s="28" t="s">
        <v>78</v>
      </c>
      <c r="H109" s="35">
        <v>89002</v>
      </c>
      <c r="I109" s="27">
        <v>176</v>
      </c>
      <c r="J109" s="27">
        <v>110</v>
      </c>
      <c r="K109" s="35">
        <f t="shared" si="7"/>
        <v>809.10909090909092</v>
      </c>
      <c r="L109" s="32">
        <v>35.700000000000003</v>
      </c>
      <c r="M109" s="32">
        <v>3.87</v>
      </c>
      <c r="N109" s="32">
        <v>29.7</v>
      </c>
      <c r="O109" s="33">
        <v>0.5514</v>
      </c>
      <c r="P109" s="34">
        <f t="shared" si="8"/>
        <v>446.14275272727269</v>
      </c>
      <c r="Q109" s="31">
        <f t="shared" si="9"/>
        <v>3177371.4000000004</v>
      </c>
      <c r="R109" s="36">
        <f t="shared" si="10"/>
        <v>344437.74</v>
      </c>
      <c r="S109" s="36">
        <f t="shared" si="11"/>
        <v>2643359.4</v>
      </c>
      <c r="T109" s="36">
        <f t="shared" si="12"/>
        <v>49075.702799999999</v>
      </c>
      <c r="U109" s="36">
        <f t="shared" si="13"/>
        <v>39707597.278232723</v>
      </c>
    </row>
    <row r="110" spans="1:21" s="27" customFormat="1" x14ac:dyDescent="0.2">
      <c r="A110" s="13">
        <v>2015</v>
      </c>
      <c r="B110" s="13" t="s">
        <v>17</v>
      </c>
      <c r="C110" s="14"/>
      <c r="D110" s="13" t="s">
        <v>83</v>
      </c>
      <c r="E110" s="27" t="s">
        <v>44</v>
      </c>
      <c r="F110" s="27" t="s">
        <v>18</v>
      </c>
      <c r="G110" s="28" t="s">
        <v>78</v>
      </c>
      <c r="H110" s="35">
        <v>80360</v>
      </c>
      <c r="I110" s="27">
        <v>164</v>
      </c>
      <c r="J110" s="27">
        <v>98</v>
      </c>
      <c r="K110" s="35">
        <f t="shared" si="7"/>
        <v>820</v>
      </c>
      <c r="L110" s="32">
        <v>34</v>
      </c>
      <c r="M110" s="32">
        <v>4.4000000000000004</v>
      </c>
      <c r="N110" s="32">
        <v>28.4</v>
      </c>
      <c r="O110" s="33">
        <v>0.52710000000000001</v>
      </c>
      <c r="P110" s="34">
        <f t="shared" si="8"/>
        <v>432.22200000000004</v>
      </c>
      <c r="Q110" s="31">
        <f t="shared" si="9"/>
        <v>2732240</v>
      </c>
      <c r="R110" s="36">
        <f t="shared" si="10"/>
        <v>353584</v>
      </c>
      <c r="S110" s="36">
        <f t="shared" si="11"/>
        <v>2282224</v>
      </c>
      <c r="T110" s="36">
        <f t="shared" si="12"/>
        <v>42357.756000000001</v>
      </c>
      <c r="U110" s="36">
        <f t="shared" si="13"/>
        <v>34733359.920000002</v>
      </c>
    </row>
    <row r="111" spans="1:21" s="27" customFormat="1" x14ac:dyDescent="0.2">
      <c r="A111" s="13">
        <v>2015</v>
      </c>
      <c r="B111" s="13" t="s">
        <v>17</v>
      </c>
      <c r="C111" s="14"/>
      <c r="D111" s="13" t="s">
        <v>83</v>
      </c>
      <c r="E111" s="27" t="s">
        <v>44</v>
      </c>
      <c r="F111" s="27" t="s">
        <v>18</v>
      </c>
      <c r="G111" s="28" t="s">
        <v>78</v>
      </c>
      <c r="H111" s="35">
        <v>326008</v>
      </c>
      <c r="I111" s="27">
        <v>657</v>
      </c>
      <c r="J111" s="27">
        <v>323</v>
      </c>
      <c r="K111" s="35">
        <f t="shared" si="7"/>
        <v>1009.3126934984521</v>
      </c>
      <c r="L111" s="32">
        <v>35.549999999999997</v>
      </c>
      <c r="M111" s="32">
        <v>3.8</v>
      </c>
      <c r="N111" s="32">
        <v>29.7</v>
      </c>
      <c r="O111" s="33">
        <v>0.54479999999999995</v>
      </c>
      <c r="P111" s="34">
        <f t="shared" si="8"/>
        <v>549.8735554179566</v>
      </c>
      <c r="Q111" s="31">
        <f t="shared" si="9"/>
        <v>11589584.399999999</v>
      </c>
      <c r="R111" s="36">
        <f t="shared" si="10"/>
        <v>1238830.3999999999</v>
      </c>
      <c r="S111" s="36">
        <f t="shared" si="11"/>
        <v>9682437.5999999996</v>
      </c>
      <c r="T111" s="36">
        <f t="shared" si="12"/>
        <v>177609.15839999999</v>
      </c>
      <c r="U111" s="36">
        <f t="shared" si="13"/>
        <v>179263178.05469719</v>
      </c>
    </row>
    <row r="112" spans="1:21" s="27" customFormat="1" x14ac:dyDescent="0.2">
      <c r="A112" s="13">
        <v>2015</v>
      </c>
      <c r="B112" s="13" t="s">
        <v>39</v>
      </c>
      <c r="C112" s="14"/>
      <c r="D112" s="13"/>
      <c r="E112" s="27" t="s">
        <v>44</v>
      </c>
      <c r="F112" s="27" t="s">
        <v>18</v>
      </c>
      <c r="G112" s="28" t="s">
        <v>78</v>
      </c>
      <c r="H112" s="35">
        <v>161168</v>
      </c>
      <c r="I112" s="27">
        <v>338</v>
      </c>
      <c r="J112" s="27">
        <v>160</v>
      </c>
      <c r="K112" s="35">
        <f t="shared" si="7"/>
        <v>1007.3</v>
      </c>
      <c r="L112" s="32">
        <v>35.9</v>
      </c>
      <c r="M112" s="32">
        <v>4.0199999999999996</v>
      </c>
      <c r="N112" s="32">
        <v>31.3</v>
      </c>
      <c r="O112" s="33">
        <v>0.54569999999999996</v>
      </c>
      <c r="P112" s="34">
        <f t="shared" si="8"/>
        <v>549.68360999999993</v>
      </c>
      <c r="Q112" s="31">
        <f t="shared" si="9"/>
        <v>5785931.2000000002</v>
      </c>
      <c r="R112" s="36">
        <f t="shared" si="10"/>
        <v>647895.36</v>
      </c>
      <c r="S112" s="36">
        <f t="shared" si="11"/>
        <v>5044558.4000000004</v>
      </c>
      <c r="T112" s="36">
        <f t="shared" si="12"/>
        <v>87949.377599999993</v>
      </c>
      <c r="U112" s="36">
        <f t="shared" si="13"/>
        <v>88591408.05647999</v>
      </c>
    </row>
    <row r="113" spans="1:21" s="27" customFormat="1" x14ac:dyDescent="0.2">
      <c r="A113" s="13">
        <v>2015</v>
      </c>
      <c r="B113" s="13" t="s">
        <v>39</v>
      </c>
      <c r="C113" s="14"/>
      <c r="D113" s="13" t="s">
        <v>82</v>
      </c>
      <c r="E113" s="27" t="s">
        <v>70</v>
      </c>
      <c r="F113" s="27" t="s">
        <v>74</v>
      </c>
      <c r="G113" s="28" t="s">
        <v>86</v>
      </c>
      <c r="H113" s="35">
        <v>106142</v>
      </c>
      <c r="I113" s="27">
        <v>215</v>
      </c>
      <c r="J113" s="27">
        <v>40</v>
      </c>
      <c r="K113" s="35">
        <f t="shared" si="7"/>
        <v>2653.55</v>
      </c>
      <c r="L113" s="32">
        <v>36.619999999999997</v>
      </c>
      <c r="M113" s="32">
        <v>4.9000000000000004</v>
      </c>
      <c r="N113" s="32">
        <v>33.49</v>
      </c>
      <c r="O113" s="33">
        <v>0.56240000000000001</v>
      </c>
      <c r="P113" s="34">
        <f t="shared" si="8"/>
        <v>1492.35652</v>
      </c>
      <c r="Q113" s="31">
        <f t="shared" si="9"/>
        <v>3886920.0399999996</v>
      </c>
      <c r="R113" s="36">
        <f t="shared" si="10"/>
        <v>520095.80000000005</v>
      </c>
      <c r="S113" s="36">
        <f t="shared" si="11"/>
        <v>3554695.58</v>
      </c>
      <c r="T113" s="36">
        <f t="shared" si="12"/>
        <v>59694.260800000004</v>
      </c>
      <c r="U113" s="36">
        <f t="shared" si="13"/>
        <v>158401705.74584001</v>
      </c>
    </row>
    <row r="114" spans="1:21" s="27" customFormat="1" x14ac:dyDescent="0.2">
      <c r="A114" s="13">
        <v>2015</v>
      </c>
      <c r="B114" s="13" t="s">
        <v>19</v>
      </c>
      <c r="C114" s="14">
        <v>3</v>
      </c>
      <c r="D114" s="13" t="s">
        <v>83</v>
      </c>
      <c r="E114" s="27" t="s">
        <v>44</v>
      </c>
      <c r="F114" s="27" t="s">
        <v>18</v>
      </c>
      <c r="G114" s="28" t="s">
        <v>78</v>
      </c>
      <c r="H114" s="35">
        <v>41137</v>
      </c>
      <c r="I114" s="27">
        <v>83</v>
      </c>
      <c r="J114" s="27">
        <v>27</v>
      </c>
      <c r="K114" s="35">
        <f t="shared" si="7"/>
        <v>1523.5925925925926</v>
      </c>
      <c r="L114" s="32">
        <v>36.6</v>
      </c>
      <c r="M114" s="32">
        <v>3.83</v>
      </c>
      <c r="N114" s="32">
        <v>30</v>
      </c>
      <c r="O114" s="33">
        <v>0.56159999999999999</v>
      </c>
      <c r="P114" s="34">
        <f t="shared" si="8"/>
        <v>855.64959999999996</v>
      </c>
      <c r="Q114" s="31">
        <f t="shared" si="9"/>
        <v>1505614.2</v>
      </c>
      <c r="R114" s="36">
        <f t="shared" si="10"/>
        <v>157554.71</v>
      </c>
      <c r="S114" s="36">
        <f t="shared" si="11"/>
        <v>1234110</v>
      </c>
      <c r="T114" s="36">
        <f t="shared" si="12"/>
        <v>23102.539199999999</v>
      </c>
      <c r="U114" s="36">
        <f t="shared" si="13"/>
        <v>35198857.595200002</v>
      </c>
    </row>
    <row r="115" spans="1:21" s="27" customFormat="1" x14ac:dyDescent="0.2">
      <c r="A115" s="13">
        <v>2015</v>
      </c>
      <c r="B115" s="13" t="s">
        <v>39</v>
      </c>
      <c r="C115" s="14"/>
      <c r="D115" s="13" t="s">
        <v>82</v>
      </c>
      <c r="E115" s="27" t="s">
        <v>70</v>
      </c>
      <c r="F115" s="27" t="s">
        <v>74</v>
      </c>
      <c r="G115" s="28" t="s">
        <v>86</v>
      </c>
      <c r="H115" s="35">
        <v>86965</v>
      </c>
      <c r="I115" s="27">
        <v>176</v>
      </c>
      <c r="J115" s="27">
        <v>40</v>
      </c>
      <c r="K115" s="35">
        <f t="shared" si="7"/>
        <v>2174.125</v>
      </c>
      <c r="L115" s="32">
        <v>35.979999999999997</v>
      </c>
      <c r="M115" s="32">
        <v>4.7</v>
      </c>
      <c r="N115" s="32">
        <v>33.67</v>
      </c>
      <c r="O115" s="33">
        <v>0.56940000000000002</v>
      </c>
      <c r="P115" s="34">
        <f t="shared" si="8"/>
        <v>1237.9467749999999</v>
      </c>
      <c r="Q115" s="31">
        <f t="shared" si="9"/>
        <v>3129000.6999999997</v>
      </c>
      <c r="R115" s="36">
        <f t="shared" si="10"/>
        <v>408735.5</v>
      </c>
      <c r="S115" s="36">
        <f t="shared" si="11"/>
        <v>2928111.5500000003</v>
      </c>
      <c r="T115" s="36">
        <f t="shared" si="12"/>
        <v>49517.870999999999</v>
      </c>
      <c r="U115" s="36">
        <f t="shared" si="13"/>
        <v>107658041.287875</v>
      </c>
    </row>
    <row r="116" spans="1:21" s="27" customFormat="1" x14ac:dyDescent="0.2">
      <c r="A116" s="13">
        <v>2015</v>
      </c>
      <c r="B116" s="13" t="s">
        <v>39</v>
      </c>
      <c r="C116" s="14"/>
      <c r="D116" s="13" t="s">
        <v>82</v>
      </c>
      <c r="E116" s="27" t="s">
        <v>70</v>
      </c>
      <c r="F116" s="27" t="s">
        <v>74</v>
      </c>
      <c r="G116" s="28" t="s">
        <v>86</v>
      </c>
      <c r="H116" s="35">
        <v>79367</v>
      </c>
      <c r="I116" s="27">
        <v>165</v>
      </c>
      <c r="J116" s="27">
        <v>40</v>
      </c>
      <c r="K116" s="35">
        <f t="shared" si="7"/>
        <v>1984.175</v>
      </c>
      <c r="L116" s="32">
        <v>36.549999999999997</v>
      </c>
      <c r="M116" s="32">
        <v>4.4400000000000004</v>
      </c>
      <c r="N116" s="32">
        <v>33.369999999999997</v>
      </c>
      <c r="O116" s="33">
        <v>0.57650000000000001</v>
      </c>
      <c r="P116" s="34">
        <f t="shared" si="8"/>
        <v>1143.8768875000001</v>
      </c>
      <c r="Q116" s="31">
        <f t="shared" si="9"/>
        <v>2900863.8499999996</v>
      </c>
      <c r="R116" s="36">
        <f t="shared" si="10"/>
        <v>352389.48000000004</v>
      </c>
      <c r="S116" s="36">
        <f t="shared" si="11"/>
        <v>2648476.7899999996</v>
      </c>
      <c r="T116" s="36">
        <f t="shared" si="12"/>
        <v>45755.075499999999</v>
      </c>
      <c r="U116" s="36">
        <f t="shared" si="13"/>
        <v>90786076.930212513</v>
      </c>
    </row>
    <row r="117" spans="1:21" s="27" customFormat="1" x14ac:dyDescent="0.2">
      <c r="A117" s="13">
        <v>2015</v>
      </c>
      <c r="B117" s="13" t="s">
        <v>39</v>
      </c>
      <c r="C117" s="14"/>
      <c r="D117" s="13" t="s">
        <v>83</v>
      </c>
      <c r="E117" s="27" t="s">
        <v>70</v>
      </c>
      <c r="F117" s="27" t="s">
        <v>74</v>
      </c>
      <c r="G117" s="28" t="s">
        <v>86</v>
      </c>
      <c r="H117" s="35">
        <v>73216</v>
      </c>
      <c r="I117" s="27">
        <v>151</v>
      </c>
      <c r="J117" s="27">
        <v>60</v>
      </c>
      <c r="K117" s="35">
        <f t="shared" si="7"/>
        <v>1220.2666666666667</v>
      </c>
      <c r="L117" s="32">
        <v>35.020000000000003</v>
      </c>
      <c r="M117" s="32">
        <v>4.13</v>
      </c>
      <c r="N117" s="32">
        <v>34.24</v>
      </c>
      <c r="O117" s="33">
        <v>0.55300000000000005</v>
      </c>
      <c r="P117" s="34">
        <f t="shared" si="8"/>
        <v>674.80746666666676</v>
      </c>
      <c r="Q117" s="31">
        <f t="shared" si="9"/>
        <v>2564024.3200000003</v>
      </c>
      <c r="R117" s="36">
        <f t="shared" si="10"/>
        <v>302382.08000000002</v>
      </c>
      <c r="S117" s="36">
        <f t="shared" si="11"/>
        <v>2506915.8400000003</v>
      </c>
      <c r="T117" s="36">
        <f t="shared" si="12"/>
        <v>40488.448000000004</v>
      </c>
      <c r="U117" s="36">
        <f t="shared" si="13"/>
        <v>49406703.479466677</v>
      </c>
    </row>
    <row r="118" spans="1:21" s="27" customFormat="1" x14ac:dyDescent="0.2">
      <c r="A118" s="13">
        <v>2015</v>
      </c>
      <c r="B118" s="13" t="s">
        <v>19</v>
      </c>
      <c r="C118" s="14"/>
      <c r="D118" s="13" t="s">
        <v>83</v>
      </c>
      <c r="E118" s="27" t="s">
        <v>44</v>
      </c>
      <c r="F118" s="27" t="s">
        <v>21</v>
      </c>
      <c r="G118" s="28" t="s">
        <v>78</v>
      </c>
      <c r="H118" s="35">
        <v>85978</v>
      </c>
      <c r="I118" s="27">
        <v>171</v>
      </c>
      <c r="J118" s="27">
        <v>60</v>
      </c>
      <c r="K118" s="35">
        <f t="shared" si="7"/>
        <v>1432.9666666666667</v>
      </c>
      <c r="L118" s="32">
        <v>36.46</v>
      </c>
      <c r="M118" s="32">
        <v>3.64</v>
      </c>
      <c r="N118" s="32">
        <v>30.48</v>
      </c>
      <c r="O118" s="33">
        <v>0.52849999999999997</v>
      </c>
      <c r="P118" s="34">
        <f t="shared" si="8"/>
        <v>757.32288333333338</v>
      </c>
      <c r="Q118" s="31">
        <f t="shared" si="9"/>
        <v>3134757.88</v>
      </c>
      <c r="R118" s="36">
        <f t="shared" si="10"/>
        <v>312959.92</v>
      </c>
      <c r="S118" s="36">
        <f t="shared" si="11"/>
        <v>2620609.44</v>
      </c>
      <c r="T118" s="36">
        <f t="shared" si="12"/>
        <v>45439.373</v>
      </c>
      <c r="U118" s="36">
        <f t="shared" si="13"/>
        <v>65113106.863233335</v>
      </c>
    </row>
    <row r="119" spans="1:21" s="27" customFormat="1" x14ac:dyDescent="0.2">
      <c r="A119" s="13">
        <v>2015</v>
      </c>
      <c r="B119" s="13" t="s">
        <v>17</v>
      </c>
      <c r="C119" s="14"/>
      <c r="D119" s="13" t="s">
        <v>83</v>
      </c>
      <c r="E119" s="27" t="s">
        <v>44</v>
      </c>
      <c r="F119" s="27" t="s">
        <v>21</v>
      </c>
      <c r="G119" s="28" t="s">
        <v>78</v>
      </c>
      <c r="H119" s="35">
        <v>395657</v>
      </c>
      <c r="I119" s="27">
        <v>799</v>
      </c>
      <c r="J119" s="27">
        <v>423</v>
      </c>
      <c r="K119" s="35">
        <f t="shared" si="7"/>
        <v>935.35933806146568</v>
      </c>
      <c r="L119" s="32">
        <v>35</v>
      </c>
      <c r="M119" s="32">
        <v>3.89</v>
      </c>
      <c r="N119" s="32">
        <v>29.27</v>
      </c>
      <c r="O119" s="33">
        <v>0.52749999999999997</v>
      </c>
      <c r="P119" s="34">
        <f t="shared" si="8"/>
        <v>493.40205082742312</v>
      </c>
      <c r="Q119" s="31">
        <f t="shared" si="9"/>
        <v>13847995</v>
      </c>
      <c r="R119" s="36">
        <f t="shared" si="10"/>
        <v>1539105.73</v>
      </c>
      <c r="S119" s="36">
        <f t="shared" si="11"/>
        <v>11580880.390000001</v>
      </c>
      <c r="T119" s="36">
        <f t="shared" si="12"/>
        <v>208709.06749999998</v>
      </c>
      <c r="U119" s="36">
        <f t="shared" si="13"/>
        <v>195217975.22422576</v>
      </c>
    </row>
    <row r="120" spans="1:21" s="27" customFormat="1" x14ac:dyDescent="0.2">
      <c r="A120" s="13">
        <v>2015</v>
      </c>
      <c r="B120" s="13" t="s">
        <v>41</v>
      </c>
      <c r="C120" s="14"/>
      <c r="D120" s="13" t="s">
        <v>82</v>
      </c>
      <c r="E120" s="27" t="s">
        <v>55</v>
      </c>
      <c r="F120" s="27" t="s">
        <v>57</v>
      </c>
      <c r="G120" s="28" t="s">
        <v>78</v>
      </c>
      <c r="H120" s="35">
        <v>324392</v>
      </c>
      <c r="I120" s="27">
        <v>661</v>
      </c>
      <c r="J120" s="27">
        <v>252</v>
      </c>
      <c r="K120" s="35">
        <f t="shared" si="7"/>
        <v>1287.2698412698412</v>
      </c>
      <c r="L120" s="32">
        <v>36.32</v>
      </c>
      <c r="M120" s="32">
        <v>4.4000000000000004</v>
      </c>
      <c r="N120" s="32">
        <v>30.09</v>
      </c>
      <c r="O120" s="33">
        <v>0.56000000000000005</v>
      </c>
      <c r="P120" s="34">
        <f t="shared" si="8"/>
        <v>720.87111111111119</v>
      </c>
      <c r="Q120" s="31">
        <f t="shared" si="9"/>
        <v>11781917.439999999</v>
      </c>
      <c r="R120" s="36">
        <f t="shared" si="10"/>
        <v>1427324.8</v>
      </c>
      <c r="S120" s="36">
        <f t="shared" si="11"/>
        <v>9760955.2799999993</v>
      </c>
      <c r="T120" s="36">
        <f t="shared" si="12"/>
        <v>181659.52000000002</v>
      </c>
      <c r="U120" s="36">
        <f t="shared" si="13"/>
        <v>233844821.47555557</v>
      </c>
    </row>
    <row r="121" spans="1:21" s="27" customFormat="1" x14ac:dyDescent="0.2">
      <c r="A121" s="13">
        <v>2015</v>
      </c>
      <c r="B121" s="13" t="s">
        <v>41</v>
      </c>
      <c r="C121" s="14"/>
      <c r="D121" s="13" t="s">
        <v>82</v>
      </c>
      <c r="E121" s="27" t="s">
        <v>55</v>
      </c>
      <c r="F121" s="27" t="s">
        <v>90</v>
      </c>
      <c r="G121" s="28" t="s">
        <v>78</v>
      </c>
      <c r="H121" s="35">
        <v>246369</v>
      </c>
      <c r="I121" s="27">
        <v>510</v>
      </c>
      <c r="J121" s="27">
        <v>200</v>
      </c>
      <c r="K121" s="35">
        <f t="shared" si="7"/>
        <v>1231.845</v>
      </c>
      <c r="L121" s="32">
        <v>36.880000000000003</v>
      </c>
      <c r="M121" s="32">
        <v>4.25</v>
      </c>
      <c r="N121" s="32">
        <v>29.58</v>
      </c>
      <c r="O121" s="33">
        <v>0.55740000000000001</v>
      </c>
      <c r="P121" s="34">
        <f t="shared" si="8"/>
        <v>686.63040300000011</v>
      </c>
      <c r="Q121" s="31">
        <f t="shared" si="9"/>
        <v>9086088.7200000007</v>
      </c>
      <c r="R121" s="36">
        <f t="shared" si="10"/>
        <v>1047068.25</v>
      </c>
      <c r="S121" s="36">
        <f t="shared" si="11"/>
        <v>7287595.0199999996</v>
      </c>
      <c r="T121" s="36">
        <f t="shared" si="12"/>
        <v>137326.08060000002</v>
      </c>
      <c r="U121" s="36">
        <f t="shared" si="13"/>
        <v>169164445.75670704</v>
      </c>
    </row>
    <row r="122" spans="1:21" s="27" customFormat="1" x14ac:dyDescent="0.2">
      <c r="A122" s="13">
        <v>2015</v>
      </c>
      <c r="B122" s="13" t="s">
        <v>39</v>
      </c>
      <c r="C122" s="14"/>
      <c r="D122" s="13" t="s">
        <v>83</v>
      </c>
      <c r="E122" s="27" t="s">
        <v>44</v>
      </c>
      <c r="F122" s="27" t="s">
        <v>23</v>
      </c>
      <c r="G122" s="28" t="s">
        <v>78</v>
      </c>
      <c r="H122" s="35">
        <v>107560</v>
      </c>
      <c r="I122" s="27">
        <v>218</v>
      </c>
      <c r="J122" s="27">
        <v>61</v>
      </c>
      <c r="K122" s="35">
        <f t="shared" si="7"/>
        <v>1763.2786885245901</v>
      </c>
      <c r="L122" s="32">
        <v>36.4</v>
      </c>
      <c r="M122" s="32">
        <v>4.8099999999999996</v>
      </c>
      <c r="N122" s="32">
        <v>29.4</v>
      </c>
      <c r="O122" s="33">
        <v>0.55079999999999996</v>
      </c>
      <c r="P122" s="34">
        <f t="shared" si="8"/>
        <v>971.21390163934416</v>
      </c>
      <c r="Q122" s="31">
        <f t="shared" si="9"/>
        <v>3915184</v>
      </c>
      <c r="R122" s="36">
        <f t="shared" si="10"/>
        <v>517363.6</v>
      </c>
      <c r="S122" s="36">
        <f t="shared" si="11"/>
        <v>3162264</v>
      </c>
      <c r="T122" s="36">
        <f t="shared" si="12"/>
        <v>59244.047999999995</v>
      </c>
      <c r="U122" s="36">
        <f t="shared" si="13"/>
        <v>104463767.26032786</v>
      </c>
    </row>
    <row r="123" spans="1:21" s="27" customFormat="1" x14ac:dyDescent="0.2">
      <c r="A123" s="13">
        <v>2015</v>
      </c>
      <c r="B123" s="13" t="s">
        <v>39</v>
      </c>
      <c r="C123" s="14"/>
      <c r="D123" s="13" t="s">
        <v>83</v>
      </c>
      <c r="E123" s="27" t="s">
        <v>44</v>
      </c>
      <c r="F123" s="27" t="s">
        <v>23</v>
      </c>
      <c r="G123" s="28" t="s">
        <v>78</v>
      </c>
      <c r="H123" s="35">
        <v>180340</v>
      </c>
      <c r="I123" s="27">
        <v>362</v>
      </c>
      <c r="J123" s="27">
        <v>90</v>
      </c>
      <c r="K123" s="35">
        <f t="shared" si="7"/>
        <v>2003.7777777777778</v>
      </c>
      <c r="L123" s="32">
        <v>36.5</v>
      </c>
      <c r="M123" s="32">
        <v>4.51</v>
      </c>
      <c r="N123" s="32">
        <v>30.3</v>
      </c>
      <c r="O123" s="33">
        <v>0.52929999999999999</v>
      </c>
      <c r="P123" s="34">
        <f t="shared" si="8"/>
        <v>1060.5995777777778</v>
      </c>
      <c r="Q123" s="31">
        <f t="shared" si="9"/>
        <v>6582410</v>
      </c>
      <c r="R123" s="36">
        <f t="shared" si="10"/>
        <v>813333.39999999991</v>
      </c>
      <c r="S123" s="36">
        <f t="shared" si="11"/>
        <v>5464302</v>
      </c>
      <c r="T123" s="36">
        <f t="shared" si="12"/>
        <v>95453.962</v>
      </c>
      <c r="U123" s="36">
        <f t="shared" si="13"/>
        <v>191268527.85644445</v>
      </c>
    </row>
    <row r="124" spans="1:21" s="27" customFormat="1" x14ac:dyDescent="0.2">
      <c r="A124" s="13">
        <v>2015</v>
      </c>
      <c r="B124" s="13" t="s">
        <v>17</v>
      </c>
      <c r="C124" s="14"/>
      <c r="D124" s="13" t="s">
        <v>83</v>
      </c>
      <c r="E124" s="27" t="s">
        <v>44</v>
      </c>
      <c r="F124" s="27" t="s">
        <v>23</v>
      </c>
      <c r="G124" s="28" t="s">
        <v>78</v>
      </c>
      <c r="H124" s="35">
        <v>14552</v>
      </c>
      <c r="I124" s="27">
        <v>29</v>
      </c>
      <c r="J124" s="27">
        <v>9.75</v>
      </c>
      <c r="K124" s="35">
        <f t="shared" si="7"/>
        <v>1492.5128205128206</v>
      </c>
      <c r="L124" s="32">
        <v>36.4</v>
      </c>
      <c r="M124" s="32">
        <v>4.26</v>
      </c>
      <c r="N124" s="32">
        <v>30.3</v>
      </c>
      <c r="O124" s="33">
        <v>0.53910000000000002</v>
      </c>
      <c r="P124" s="34">
        <f t="shared" si="8"/>
        <v>804.61366153846154</v>
      </c>
      <c r="Q124" s="31">
        <f t="shared" si="9"/>
        <v>529692.79999999993</v>
      </c>
      <c r="R124" s="36">
        <f t="shared" si="10"/>
        <v>61991.519999999997</v>
      </c>
      <c r="S124" s="36">
        <f t="shared" si="11"/>
        <v>440925.60000000003</v>
      </c>
      <c r="T124" s="36">
        <f t="shared" si="12"/>
        <v>7844.9832000000006</v>
      </c>
      <c r="U124" s="36">
        <f t="shared" si="13"/>
        <v>11708738.002707692</v>
      </c>
    </row>
    <row r="125" spans="1:21" s="27" customFormat="1" x14ac:dyDescent="0.2">
      <c r="A125" s="13">
        <v>2015</v>
      </c>
      <c r="B125" s="13" t="s">
        <v>39</v>
      </c>
      <c r="C125" s="14">
        <v>4</v>
      </c>
      <c r="D125" s="14" t="s">
        <v>82</v>
      </c>
      <c r="E125" s="27" t="s">
        <v>44</v>
      </c>
      <c r="F125" s="27" t="s">
        <v>29</v>
      </c>
      <c r="G125" s="28" t="s">
        <v>78</v>
      </c>
      <c r="H125" s="35">
        <v>458583</v>
      </c>
      <c r="I125" s="27">
        <v>942</v>
      </c>
      <c r="J125" s="27">
        <v>237</v>
      </c>
      <c r="K125" s="35">
        <f t="shared" si="7"/>
        <v>1934.9493670886077</v>
      </c>
      <c r="L125" s="32">
        <v>36.68</v>
      </c>
      <c r="M125" s="32">
        <v>4.1500000000000004</v>
      </c>
      <c r="N125" s="32">
        <v>29.67</v>
      </c>
      <c r="O125" s="33">
        <v>0.53439999999999999</v>
      </c>
      <c r="P125" s="34">
        <f t="shared" si="8"/>
        <v>1034.0369417721517</v>
      </c>
      <c r="Q125" s="31">
        <f t="shared" si="9"/>
        <v>16820824.440000001</v>
      </c>
      <c r="R125" s="36">
        <f t="shared" si="10"/>
        <v>1903119.4500000002</v>
      </c>
      <c r="S125" s="36">
        <f t="shared" si="11"/>
        <v>13606157.610000001</v>
      </c>
      <c r="T125" s="36">
        <f t="shared" si="12"/>
        <v>245066.75519999999</v>
      </c>
      <c r="U125" s="36">
        <f t="shared" si="13"/>
        <v>474191762.86869866</v>
      </c>
    </row>
    <row r="126" spans="1:21" s="27" customFormat="1" x14ac:dyDescent="0.2">
      <c r="A126" s="13">
        <v>2015</v>
      </c>
      <c r="B126" s="13" t="s">
        <v>39</v>
      </c>
      <c r="C126" s="14"/>
      <c r="D126" s="13" t="s">
        <v>83</v>
      </c>
      <c r="E126" s="27" t="s">
        <v>44</v>
      </c>
      <c r="F126" s="27" t="s">
        <v>29</v>
      </c>
      <c r="G126" s="28" t="s">
        <v>78</v>
      </c>
      <c r="H126" s="35">
        <v>140310</v>
      </c>
      <c r="I126" s="27">
        <v>291</v>
      </c>
      <c r="J126" s="27">
        <v>70</v>
      </c>
      <c r="K126" s="35">
        <f t="shared" si="7"/>
        <v>2004.4285714285713</v>
      </c>
      <c r="L126" s="32">
        <v>36.92</v>
      </c>
      <c r="M126" s="32">
        <v>3.42</v>
      </c>
      <c r="N126" s="32">
        <v>28.92</v>
      </c>
      <c r="O126" s="33">
        <v>0.54649999999999999</v>
      </c>
      <c r="P126" s="34">
        <f t="shared" si="8"/>
        <v>1095.4202142857141</v>
      </c>
      <c r="Q126" s="31">
        <f t="shared" si="9"/>
        <v>5180245.2</v>
      </c>
      <c r="R126" s="36">
        <f t="shared" si="10"/>
        <v>479860.2</v>
      </c>
      <c r="S126" s="36">
        <f t="shared" si="11"/>
        <v>4057765.2</v>
      </c>
      <c r="T126" s="36">
        <f t="shared" si="12"/>
        <v>76679.414999999994</v>
      </c>
      <c r="U126" s="36">
        <f t="shared" si="13"/>
        <v>153698410.26642856</v>
      </c>
    </row>
    <row r="127" spans="1:21" s="27" customFormat="1" x14ac:dyDescent="0.2">
      <c r="A127" s="13">
        <v>2015</v>
      </c>
      <c r="B127" s="13" t="s">
        <v>39</v>
      </c>
      <c r="C127" s="14"/>
      <c r="D127" s="13" t="s">
        <v>83</v>
      </c>
      <c r="E127" s="27" t="s">
        <v>44</v>
      </c>
      <c r="F127" s="27" t="s">
        <v>29</v>
      </c>
      <c r="G127" s="28" t="s">
        <v>78</v>
      </c>
      <c r="H127" s="35">
        <v>65018</v>
      </c>
      <c r="I127" s="27">
        <v>134</v>
      </c>
      <c r="J127" s="27">
        <v>35</v>
      </c>
      <c r="K127" s="35">
        <f t="shared" si="7"/>
        <v>1857.6571428571428</v>
      </c>
      <c r="L127" s="32">
        <v>35.840000000000003</v>
      </c>
      <c r="M127" s="32">
        <v>3.33</v>
      </c>
      <c r="N127" s="32">
        <v>29.1</v>
      </c>
      <c r="O127" s="33">
        <v>0.53090000000000004</v>
      </c>
      <c r="P127" s="34">
        <f t="shared" si="8"/>
        <v>986.23017714285709</v>
      </c>
      <c r="Q127" s="31">
        <f t="shared" si="9"/>
        <v>2330245.1200000001</v>
      </c>
      <c r="R127" s="36">
        <f t="shared" si="10"/>
        <v>216509.94</v>
      </c>
      <c r="S127" s="36">
        <f t="shared" si="11"/>
        <v>1892023.8</v>
      </c>
      <c r="T127" s="36">
        <f t="shared" si="12"/>
        <v>34518.056199999999</v>
      </c>
      <c r="U127" s="36">
        <f t="shared" si="13"/>
        <v>64122713.657474279</v>
      </c>
    </row>
    <row r="128" spans="1:21" s="27" customFormat="1" x14ac:dyDescent="0.2">
      <c r="A128" s="13">
        <v>2015</v>
      </c>
      <c r="B128" s="13" t="s">
        <v>39</v>
      </c>
      <c r="C128" s="14"/>
      <c r="D128" s="13" t="s">
        <v>83</v>
      </c>
      <c r="E128" s="27" t="s">
        <v>44</v>
      </c>
      <c r="F128" s="27" t="s">
        <v>29</v>
      </c>
      <c r="G128" s="28" t="s">
        <v>78</v>
      </c>
      <c r="H128" s="35">
        <v>91693</v>
      </c>
      <c r="I128" s="27">
        <v>187</v>
      </c>
      <c r="J128" s="27">
        <v>50</v>
      </c>
      <c r="K128" s="35">
        <f t="shared" si="7"/>
        <v>1833.86</v>
      </c>
      <c r="L128" s="32">
        <v>36.43</v>
      </c>
      <c r="M128" s="32">
        <v>3.43</v>
      </c>
      <c r="N128" s="32">
        <v>29.17</v>
      </c>
      <c r="O128" s="33">
        <v>0.54720000000000002</v>
      </c>
      <c r="P128" s="34">
        <f t="shared" si="8"/>
        <v>1003.488192</v>
      </c>
      <c r="Q128" s="31">
        <f t="shared" si="9"/>
        <v>3340375.9899999998</v>
      </c>
      <c r="R128" s="36">
        <f t="shared" si="10"/>
        <v>314506.99</v>
      </c>
      <c r="S128" s="36">
        <f t="shared" si="11"/>
        <v>2674684.81</v>
      </c>
      <c r="T128" s="36">
        <f t="shared" si="12"/>
        <v>50174.409599999999</v>
      </c>
      <c r="U128" s="36">
        <f t="shared" si="13"/>
        <v>92012842.789056003</v>
      </c>
    </row>
    <row r="129" spans="1:21" s="27" customFormat="1" x14ac:dyDescent="0.2">
      <c r="A129" s="13">
        <v>2015</v>
      </c>
      <c r="B129" s="13" t="s">
        <v>39</v>
      </c>
      <c r="C129" s="14"/>
      <c r="D129" s="13" t="s">
        <v>83</v>
      </c>
      <c r="E129" s="27" t="s">
        <v>44</v>
      </c>
      <c r="F129" s="27" t="s">
        <v>29</v>
      </c>
      <c r="G129" s="28" t="s">
        <v>78</v>
      </c>
      <c r="H129" s="35">
        <v>57412</v>
      </c>
      <c r="I129" s="27">
        <v>120</v>
      </c>
      <c r="J129" s="27">
        <v>24</v>
      </c>
      <c r="K129" s="35">
        <f t="shared" si="7"/>
        <v>2392.1666666666665</v>
      </c>
      <c r="L129" s="32">
        <v>35.99</v>
      </c>
      <c r="M129" s="32">
        <v>3.49</v>
      </c>
      <c r="N129" s="32">
        <v>29.44</v>
      </c>
      <c r="O129" s="33">
        <v>0.55859999999999999</v>
      </c>
      <c r="P129" s="34">
        <f t="shared" si="8"/>
        <v>1336.2643</v>
      </c>
      <c r="Q129" s="31">
        <f t="shared" si="9"/>
        <v>2066257.8800000001</v>
      </c>
      <c r="R129" s="36">
        <f t="shared" si="10"/>
        <v>200367.88</v>
      </c>
      <c r="S129" s="36">
        <f t="shared" si="11"/>
        <v>1690209.28</v>
      </c>
      <c r="T129" s="36">
        <f t="shared" si="12"/>
        <v>32070.343199999999</v>
      </c>
      <c r="U129" s="36">
        <f t="shared" si="13"/>
        <v>76717605.991600007</v>
      </c>
    </row>
    <row r="130" spans="1:21" s="27" customFormat="1" x14ac:dyDescent="0.2">
      <c r="A130" s="13">
        <v>2015</v>
      </c>
      <c r="B130" s="13" t="s">
        <v>17</v>
      </c>
      <c r="C130" s="14"/>
      <c r="D130" s="13" t="s">
        <v>83</v>
      </c>
      <c r="E130" s="27" t="s">
        <v>44</v>
      </c>
      <c r="F130" s="27" t="s">
        <v>23</v>
      </c>
      <c r="G130" s="28" t="s">
        <v>78</v>
      </c>
      <c r="H130" s="35">
        <v>71788</v>
      </c>
      <c r="I130" s="27">
        <v>146</v>
      </c>
      <c r="J130" s="27">
        <v>70.5</v>
      </c>
      <c r="K130" s="35">
        <f t="shared" si="7"/>
        <v>1018.2695035460993</v>
      </c>
      <c r="L130" s="32">
        <v>35.5</v>
      </c>
      <c r="M130" s="32">
        <v>4.51</v>
      </c>
      <c r="N130" s="32">
        <v>29.3</v>
      </c>
      <c r="O130" s="33">
        <v>0.51919999999999999</v>
      </c>
      <c r="P130" s="34">
        <f t="shared" si="8"/>
        <v>528.68552624113477</v>
      </c>
      <c r="Q130" s="31">
        <f t="shared" si="9"/>
        <v>2548474</v>
      </c>
      <c r="R130" s="36">
        <f t="shared" si="10"/>
        <v>323763.88</v>
      </c>
      <c r="S130" s="36">
        <f t="shared" si="11"/>
        <v>2103388.4</v>
      </c>
      <c r="T130" s="36">
        <f t="shared" si="12"/>
        <v>37272.329599999997</v>
      </c>
      <c r="U130" s="36">
        <f t="shared" si="13"/>
        <v>37953276.557798579</v>
      </c>
    </row>
    <row r="131" spans="1:21" s="27" customFormat="1" x14ac:dyDescent="0.2">
      <c r="A131" s="13">
        <v>2015</v>
      </c>
      <c r="B131" s="13" t="s">
        <v>39</v>
      </c>
      <c r="C131" s="14"/>
      <c r="D131" s="13" t="s">
        <v>83</v>
      </c>
      <c r="E131" s="27" t="s">
        <v>44</v>
      </c>
      <c r="F131" s="27" t="s">
        <v>29</v>
      </c>
      <c r="G131" s="28" t="s">
        <v>78</v>
      </c>
      <c r="H131" s="35">
        <v>45226</v>
      </c>
      <c r="I131" s="27">
        <v>96</v>
      </c>
      <c r="J131" s="27">
        <v>36</v>
      </c>
      <c r="K131" s="35">
        <f t="shared" ref="K131:K194" si="14">IF(J131="",0,H131/J131)</f>
        <v>1256.2777777777778</v>
      </c>
      <c r="L131" s="32">
        <v>36.08</v>
      </c>
      <c r="M131" s="32">
        <v>4.0599999999999996</v>
      </c>
      <c r="N131" s="32">
        <v>30.57</v>
      </c>
      <c r="O131" s="33">
        <v>0.56869999999999998</v>
      </c>
      <c r="P131" s="34">
        <f t="shared" ref="P131:P194" si="15">IF(J131="",0,O131*H131/J131)</f>
        <v>714.44517222222225</v>
      </c>
      <c r="Q131" s="31">
        <f t="shared" ref="Q131:Q194" si="16">$H131*L131</f>
        <v>1631754.0799999998</v>
      </c>
      <c r="R131" s="36">
        <f t="shared" ref="R131:R194" si="17">$H131*M131</f>
        <v>183617.55999999997</v>
      </c>
      <c r="S131" s="36">
        <f t="shared" ref="S131:S194" si="18">$H131*N131</f>
        <v>1382558.82</v>
      </c>
      <c r="T131" s="36">
        <f t="shared" ref="T131:T194" si="19">$H131*O131</f>
        <v>25720.0262</v>
      </c>
      <c r="U131" s="36">
        <f t="shared" ref="U131:U194" si="20">$H131*P131</f>
        <v>32311497.358922224</v>
      </c>
    </row>
    <row r="132" spans="1:21" s="27" customFormat="1" x14ac:dyDescent="0.2">
      <c r="A132" s="13">
        <v>2015</v>
      </c>
      <c r="B132" s="13" t="s">
        <v>39</v>
      </c>
      <c r="C132" s="14">
        <v>3.25</v>
      </c>
      <c r="D132" s="13" t="s">
        <v>83</v>
      </c>
      <c r="E132" s="27" t="s">
        <v>44</v>
      </c>
      <c r="F132" s="27" t="s">
        <v>29</v>
      </c>
      <c r="G132" s="28" t="s">
        <v>78</v>
      </c>
      <c r="H132" s="35">
        <v>76480</v>
      </c>
      <c r="I132" s="27">
        <v>153</v>
      </c>
      <c r="J132" s="27">
        <v>61</v>
      </c>
      <c r="K132" s="35">
        <f t="shared" si="14"/>
        <v>1253.7704918032787</v>
      </c>
      <c r="L132" s="32">
        <v>36.200000000000003</v>
      </c>
      <c r="M132" s="32">
        <v>3.89</v>
      </c>
      <c r="N132" s="32">
        <v>30.5</v>
      </c>
      <c r="O132" s="33">
        <v>0.55859999999999999</v>
      </c>
      <c r="P132" s="34">
        <f t="shared" si="15"/>
        <v>700.35619672131145</v>
      </c>
      <c r="Q132" s="31">
        <f t="shared" si="16"/>
        <v>2768576</v>
      </c>
      <c r="R132" s="36">
        <f t="shared" si="17"/>
        <v>297507.20000000001</v>
      </c>
      <c r="S132" s="36">
        <f t="shared" si="18"/>
        <v>2332640</v>
      </c>
      <c r="T132" s="36">
        <f t="shared" si="19"/>
        <v>42721.727999999996</v>
      </c>
      <c r="U132" s="36">
        <f t="shared" si="20"/>
        <v>53563241.925245896</v>
      </c>
    </row>
    <row r="133" spans="1:21" s="27" customFormat="1" x14ac:dyDescent="0.2">
      <c r="A133" s="13">
        <v>2015</v>
      </c>
      <c r="B133" s="13" t="s">
        <v>39</v>
      </c>
      <c r="C133" s="14">
        <v>3.5</v>
      </c>
      <c r="D133" s="13" t="s">
        <v>83</v>
      </c>
      <c r="E133" s="27" t="s">
        <v>44</v>
      </c>
      <c r="F133" s="27" t="s">
        <v>29</v>
      </c>
      <c r="G133" s="28" t="s">
        <v>78</v>
      </c>
      <c r="H133" s="35">
        <v>87038</v>
      </c>
      <c r="I133" s="27">
        <v>177</v>
      </c>
      <c r="J133" s="27">
        <v>72</v>
      </c>
      <c r="K133" s="35">
        <f t="shared" si="14"/>
        <v>1208.8611111111111</v>
      </c>
      <c r="L133" s="32">
        <v>35.5</v>
      </c>
      <c r="M133" s="32">
        <v>3.65</v>
      </c>
      <c r="N133" s="32">
        <v>30.1</v>
      </c>
      <c r="O133" s="33">
        <v>0.55979999999999996</v>
      </c>
      <c r="P133" s="34">
        <f t="shared" si="15"/>
        <v>676.72045000000003</v>
      </c>
      <c r="Q133" s="31">
        <f t="shared" si="16"/>
        <v>3089849</v>
      </c>
      <c r="R133" s="36">
        <f t="shared" si="17"/>
        <v>317688.7</v>
      </c>
      <c r="S133" s="36">
        <f t="shared" si="18"/>
        <v>2619843.8000000003</v>
      </c>
      <c r="T133" s="36">
        <f t="shared" si="19"/>
        <v>48723.8724</v>
      </c>
      <c r="U133" s="36">
        <f t="shared" si="20"/>
        <v>58900394.527100004</v>
      </c>
    </row>
    <row r="134" spans="1:21" s="27" customFormat="1" x14ac:dyDescent="0.2">
      <c r="A134" s="13">
        <v>2016</v>
      </c>
      <c r="B134" s="13" t="s">
        <v>39</v>
      </c>
      <c r="C134" s="14">
        <v>5</v>
      </c>
      <c r="D134" s="13" t="s">
        <v>82</v>
      </c>
      <c r="E134" s="27" t="s">
        <v>45</v>
      </c>
      <c r="F134" s="27" t="s">
        <v>72</v>
      </c>
      <c r="G134" s="28" t="s">
        <v>78</v>
      </c>
      <c r="H134" s="35">
        <v>94338</v>
      </c>
      <c r="I134" s="27">
        <v>186</v>
      </c>
      <c r="J134" s="30">
        <v>58</v>
      </c>
      <c r="K134" s="35">
        <f t="shared" si="14"/>
        <v>1626.5172413793102</v>
      </c>
      <c r="L134" s="32">
        <v>36.9</v>
      </c>
      <c r="M134" s="32">
        <v>3.86</v>
      </c>
      <c r="N134" s="32">
        <v>29.1</v>
      </c>
      <c r="O134" s="33">
        <v>0.56850000000000001</v>
      </c>
      <c r="P134" s="34">
        <f t="shared" si="15"/>
        <v>924.67505172413792</v>
      </c>
      <c r="Q134" s="31">
        <f t="shared" si="16"/>
        <v>3481072.1999999997</v>
      </c>
      <c r="R134" s="36">
        <f t="shared" si="17"/>
        <v>364144.68</v>
      </c>
      <c r="S134" s="36">
        <f t="shared" si="18"/>
        <v>2745235.8000000003</v>
      </c>
      <c r="T134" s="36">
        <f t="shared" si="19"/>
        <v>53631.152999999998</v>
      </c>
      <c r="U134" s="36">
        <f t="shared" si="20"/>
        <v>87231995.02955173</v>
      </c>
    </row>
    <row r="135" spans="1:21" s="27" customFormat="1" x14ac:dyDescent="0.2">
      <c r="A135" s="13">
        <v>2016</v>
      </c>
      <c r="B135" s="13" t="s">
        <v>39</v>
      </c>
      <c r="C135" s="14"/>
      <c r="D135" s="13" t="s">
        <v>82</v>
      </c>
      <c r="E135" s="27" t="s">
        <v>45</v>
      </c>
      <c r="F135" s="27" t="s">
        <v>72</v>
      </c>
      <c r="G135" s="28" t="s">
        <v>78</v>
      </c>
      <c r="H135" s="35">
        <v>188497</v>
      </c>
      <c r="I135" s="27">
        <v>374</v>
      </c>
      <c r="J135" s="30">
        <v>125</v>
      </c>
      <c r="K135" s="35">
        <f t="shared" si="14"/>
        <v>1507.9760000000001</v>
      </c>
      <c r="L135" s="32">
        <v>36.6</v>
      </c>
      <c r="M135" s="32">
        <v>3.81</v>
      </c>
      <c r="N135" s="32">
        <v>29.4</v>
      </c>
      <c r="O135" s="33">
        <v>0.57210000000000005</v>
      </c>
      <c r="P135" s="34">
        <f t="shared" si="15"/>
        <v>862.71306960000004</v>
      </c>
      <c r="Q135" s="31">
        <f t="shared" si="16"/>
        <v>6898990.2000000002</v>
      </c>
      <c r="R135" s="36">
        <f t="shared" si="17"/>
        <v>718173.57000000007</v>
      </c>
      <c r="S135" s="36">
        <f t="shared" si="18"/>
        <v>5541811.7999999998</v>
      </c>
      <c r="T135" s="36">
        <f t="shared" si="19"/>
        <v>107839.13370000001</v>
      </c>
      <c r="U135" s="36">
        <f t="shared" si="20"/>
        <v>162618825.4803912</v>
      </c>
    </row>
    <row r="136" spans="1:21" s="27" customFormat="1" x14ac:dyDescent="0.2">
      <c r="A136" s="13">
        <v>2016</v>
      </c>
      <c r="B136" s="13" t="s">
        <v>39</v>
      </c>
      <c r="C136" s="14"/>
      <c r="D136" s="13" t="s">
        <v>82</v>
      </c>
      <c r="E136" s="27" t="s">
        <v>77</v>
      </c>
      <c r="F136" s="27" t="s">
        <v>92</v>
      </c>
      <c r="G136" s="28" t="s">
        <v>79</v>
      </c>
      <c r="H136" s="35">
        <v>41621</v>
      </c>
      <c r="I136" s="27">
        <v>86</v>
      </c>
      <c r="J136" s="30">
        <v>28</v>
      </c>
      <c r="K136" s="35">
        <f t="shared" si="14"/>
        <v>1486.4642857142858</v>
      </c>
      <c r="L136" s="32">
        <v>36.49</v>
      </c>
      <c r="M136" s="32">
        <v>4.45</v>
      </c>
      <c r="N136" s="32">
        <v>27.35</v>
      </c>
      <c r="O136" s="33">
        <v>0.56110000000000004</v>
      </c>
      <c r="P136" s="34">
        <f t="shared" si="15"/>
        <v>834.05511071428577</v>
      </c>
      <c r="Q136" s="31">
        <f t="shared" si="16"/>
        <v>1518750.29</v>
      </c>
      <c r="R136" s="36">
        <f t="shared" si="17"/>
        <v>185213.45</v>
      </c>
      <c r="S136" s="36">
        <f t="shared" si="18"/>
        <v>1138334.3500000001</v>
      </c>
      <c r="T136" s="36">
        <f t="shared" si="19"/>
        <v>23353.543100000003</v>
      </c>
      <c r="U136" s="36">
        <f t="shared" si="20"/>
        <v>34714207.763039291</v>
      </c>
    </row>
    <row r="137" spans="1:21" s="27" customFormat="1" x14ac:dyDescent="0.2">
      <c r="A137" s="13">
        <v>2016</v>
      </c>
      <c r="B137" s="13" t="s">
        <v>39</v>
      </c>
      <c r="C137" s="14"/>
      <c r="D137" s="13" t="s">
        <v>82</v>
      </c>
      <c r="E137" s="27" t="s">
        <v>44</v>
      </c>
      <c r="F137" s="27" t="s">
        <v>20</v>
      </c>
      <c r="G137" s="28" t="s">
        <v>79</v>
      </c>
      <c r="H137" s="35">
        <v>210733</v>
      </c>
      <c r="I137" s="27">
        <v>427</v>
      </c>
      <c r="J137" s="30">
        <v>112</v>
      </c>
      <c r="K137" s="35">
        <f t="shared" si="14"/>
        <v>1881.5446428571429</v>
      </c>
      <c r="L137" s="32">
        <v>36.17</v>
      </c>
      <c r="M137" s="32">
        <v>4.3099999999999996</v>
      </c>
      <c r="N137" s="32">
        <v>27.17</v>
      </c>
      <c r="O137" s="33">
        <v>0.56950000000000001</v>
      </c>
      <c r="P137" s="34">
        <f t="shared" si="15"/>
        <v>1071.5396741071429</v>
      </c>
      <c r="Q137" s="31">
        <f t="shared" si="16"/>
        <v>7622212.6100000003</v>
      </c>
      <c r="R137" s="36">
        <f t="shared" si="17"/>
        <v>908259.22999999986</v>
      </c>
      <c r="S137" s="36">
        <f t="shared" si="18"/>
        <v>5725615.6100000003</v>
      </c>
      <c r="T137" s="36">
        <f t="shared" si="19"/>
        <v>120012.44350000001</v>
      </c>
      <c r="U137" s="36">
        <f t="shared" si="20"/>
        <v>225808770.14362055</v>
      </c>
    </row>
    <row r="138" spans="1:21" s="27" customFormat="1" x14ac:dyDescent="0.2">
      <c r="A138" s="13">
        <v>2016</v>
      </c>
      <c r="B138" s="13" t="s">
        <v>17</v>
      </c>
      <c r="C138" s="14"/>
      <c r="D138" s="13" t="s">
        <v>83</v>
      </c>
      <c r="E138" s="27" t="s">
        <v>44</v>
      </c>
      <c r="F138" s="27" t="s">
        <v>110</v>
      </c>
      <c r="G138" s="28" t="s">
        <v>78</v>
      </c>
      <c r="H138" s="35">
        <v>64878</v>
      </c>
      <c r="I138" s="27">
        <v>132</v>
      </c>
      <c r="J138" s="30">
        <v>115</v>
      </c>
      <c r="K138" s="35">
        <f t="shared" si="14"/>
        <v>564.15652173913043</v>
      </c>
      <c r="L138" s="32">
        <v>35.299999999999997</v>
      </c>
      <c r="M138" s="32">
        <v>4.47</v>
      </c>
      <c r="N138" s="32">
        <v>28</v>
      </c>
      <c r="O138" s="33">
        <v>0.54379999999999995</v>
      </c>
      <c r="P138" s="34">
        <f t="shared" si="15"/>
        <v>306.78831652173915</v>
      </c>
      <c r="Q138" s="31">
        <f t="shared" si="16"/>
        <v>2290193.4</v>
      </c>
      <c r="R138" s="36">
        <f t="shared" si="17"/>
        <v>290004.65999999997</v>
      </c>
      <c r="S138" s="36">
        <f t="shared" si="18"/>
        <v>1816584</v>
      </c>
      <c r="T138" s="36">
        <f t="shared" si="19"/>
        <v>35280.6564</v>
      </c>
      <c r="U138" s="36">
        <f t="shared" si="20"/>
        <v>19903812.399297394</v>
      </c>
    </row>
    <row r="139" spans="1:21" s="27" customFormat="1" x14ac:dyDescent="0.2">
      <c r="A139" s="13">
        <v>2016</v>
      </c>
      <c r="B139" s="13" t="s">
        <v>117</v>
      </c>
      <c r="C139" s="14"/>
      <c r="D139" s="13" t="s">
        <v>83</v>
      </c>
      <c r="E139" s="27" t="s">
        <v>44</v>
      </c>
      <c r="F139" s="27" t="s">
        <v>26</v>
      </c>
      <c r="G139" s="28" t="s">
        <v>78</v>
      </c>
      <c r="H139" s="35">
        <v>89460</v>
      </c>
      <c r="I139" s="27">
        <v>183</v>
      </c>
      <c r="J139" s="30">
        <v>66</v>
      </c>
      <c r="K139" s="35">
        <f t="shared" si="14"/>
        <v>1355.4545454545455</v>
      </c>
      <c r="L139" s="32">
        <v>36.6</v>
      </c>
      <c r="M139" s="32">
        <v>4.41</v>
      </c>
      <c r="N139" s="32">
        <v>29</v>
      </c>
      <c r="O139" s="33">
        <v>0.57040000000000002</v>
      </c>
      <c r="P139" s="34">
        <f t="shared" si="15"/>
        <v>773.15127272727284</v>
      </c>
      <c r="Q139" s="31">
        <f t="shared" si="16"/>
        <v>3274236</v>
      </c>
      <c r="R139" s="36">
        <f t="shared" si="17"/>
        <v>394518.60000000003</v>
      </c>
      <c r="S139" s="36">
        <f t="shared" si="18"/>
        <v>2594340</v>
      </c>
      <c r="T139" s="36">
        <f t="shared" si="19"/>
        <v>51027.984000000004</v>
      </c>
      <c r="U139" s="36">
        <f t="shared" si="20"/>
        <v>69166112.858181834</v>
      </c>
    </row>
    <row r="140" spans="1:21" s="27" customFormat="1" x14ac:dyDescent="0.2">
      <c r="A140" s="13">
        <v>2016</v>
      </c>
      <c r="B140" s="13" t="s">
        <v>117</v>
      </c>
      <c r="C140" s="14"/>
      <c r="D140" s="13" t="s">
        <v>83</v>
      </c>
      <c r="E140" s="27" t="s">
        <v>44</v>
      </c>
      <c r="F140" s="27" t="s">
        <v>26</v>
      </c>
      <c r="G140" s="28" t="s">
        <v>78</v>
      </c>
      <c r="H140" s="35">
        <v>118063</v>
      </c>
      <c r="I140" s="27">
        <v>241</v>
      </c>
      <c r="J140" s="30">
        <v>75</v>
      </c>
      <c r="K140" s="35">
        <f t="shared" si="14"/>
        <v>1574.1733333333334</v>
      </c>
      <c r="L140" s="32">
        <v>36</v>
      </c>
      <c r="M140" s="32">
        <v>4.34</v>
      </c>
      <c r="N140" s="32">
        <v>27.6</v>
      </c>
      <c r="O140" s="33">
        <v>0.55930000000000002</v>
      </c>
      <c r="P140" s="34">
        <f t="shared" si="15"/>
        <v>880.43514533333348</v>
      </c>
      <c r="Q140" s="31">
        <f t="shared" si="16"/>
        <v>4250268</v>
      </c>
      <c r="R140" s="36">
        <f t="shared" si="17"/>
        <v>512393.42</v>
      </c>
      <c r="S140" s="36">
        <f t="shared" si="18"/>
        <v>3258538.8000000003</v>
      </c>
      <c r="T140" s="36">
        <f t="shared" si="19"/>
        <v>66032.635900000008</v>
      </c>
      <c r="U140" s="36">
        <f t="shared" si="20"/>
        <v>103946814.56348935</v>
      </c>
    </row>
    <row r="141" spans="1:21" s="27" customFormat="1" x14ac:dyDescent="0.2">
      <c r="A141" s="13">
        <v>2016</v>
      </c>
      <c r="B141" s="13" t="s">
        <v>39</v>
      </c>
      <c r="C141" s="14"/>
      <c r="D141" s="13" t="s">
        <v>82</v>
      </c>
      <c r="E141" s="27" t="s">
        <v>45</v>
      </c>
      <c r="F141" s="27" t="s">
        <v>64</v>
      </c>
      <c r="G141" s="28" t="s">
        <v>78</v>
      </c>
      <c r="H141" s="35">
        <v>184673</v>
      </c>
      <c r="I141" s="27">
        <v>382</v>
      </c>
      <c r="J141" s="30">
        <v>115</v>
      </c>
      <c r="K141" s="35">
        <f t="shared" si="14"/>
        <v>1605.8521739130435</v>
      </c>
      <c r="L141" s="32">
        <v>37.1</v>
      </c>
      <c r="M141" s="32">
        <v>3.81</v>
      </c>
      <c r="N141" s="32">
        <v>29.7</v>
      </c>
      <c r="O141" s="33">
        <v>0.5736</v>
      </c>
      <c r="P141" s="34">
        <f t="shared" si="15"/>
        <v>921.11680695652171</v>
      </c>
      <c r="Q141" s="31">
        <f t="shared" si="16"/>
        <v>6851368.2999999998</v>
      </c>
      <c r="R141" s="36">
        <f t="shared" si="17"/>
        <v>703604.13</v>
      </c>
      <c r="S141" s="36">
        <f t="shared" si="18"/>
        <v>5484788.0999999996</v>
      </c>
      <c r="T141" s="36">
        <f t="shared" si="19"/>
        <v>105928.4328</v>
      </c>
      <c r="U141" s="36">
        <f t="shared" si="20"/>
        <v>170105404.09108174</v>
      </c>
    </row>
    <row r="142" spans="1:21" s="27" customFormat="1" x14ac:dyDescent="0.2">
      <c r="A142" s="13">
        <v>2016</v>
      </c>
      <c r="B142" s="13" t="s">
        <v>39</v>
      </c>
      <c r="C142" s="14"/>
      <c r="D142" s="13" t="s">
        <v>82</v>
      </c>
      <c r="E142" s="27" t="s">
        <v>45</v>
      </c>
      <c r="F142" s="27" t="s">
        <v>64</v>
      </c>
      <c r="G142" s="28" t="s">
        <v>78</v>
      </c>
      <c r="H142" s="35">
        <v>202257</v>
      </c>
      <c r="I142" s="27">
        <v>422</v>
      </c>
      <c r="J142" s="30">
        <v>120</v>
      </c>
      <c r="K142" s="35">
        <f t="shared" si="14"/>
        <v>1685.4749999999999</v>
      </c>
      <c r="L142" s="32">
        <v>36.799999999999997</v>
      </c>
      <c r="M142" s="32">
        <v>3.7</v>
      </c>
      <c r="N142" s="32">
        <v>29.1</v>
      </c>
      <c r="O142" s="33">
        <v>0.57269999999999999</v>
      </c>
      <c r="P142" s="34">
        <f t="shared" si="15"/>
        <v>965.27153250000003</v>
      </c>
      <c r="Q142" s="31">
        <f t="shared" si="16"/>
        <v>7443057.5999999996</v>
      </c>
      <c r="R142" s="36">
        <f t="shared" si="17"/>
        <v>748350.9</v>
      </c>
      <c r="S142" s="36">
        <f t="shared" si="18"/>
        <v>5885678.7000000002</v>
      </c>
      <c r="T142" s="36">
        <f t="shared" si="19"/>
        <v>115832.5839</v>
      </c>
      <c r="U142" s="36">
        <f t="shared" si="20"/>
        <v>195232924.34885252</v>
      </c>
    </row>
    <row r="143" spans="1:21" s="27" customFormat="1" x14ac:dyDescent="0.2">
      <c r="A143" s="13">
        <v>2016</v>
      </c>
      <c r="B143" s="13" t="s">
        <v>39</v>
      </c>
      <c r="C143" s="14"/>
      <c r="D143" s="13" t="s">
        <v>82</v>
      </c>
      <c r="E143" s="27" t="s">
        <v>45</v>
      </c>
      <c r="F143" s="27" t="s">
        <v>64</v>
      </c>
      <c r="G143" s="28" t="s">
        <v>78</v>
      </c>
      <c r="H143" s="35">
        <v>199498</v>
      </c>
      <c r="I143" s="27">
        <v>413</v>
      </c>
      <c r="J143" s="30">
        <v>120</v>
      </c>
      <c r="K143" s="35">
        <f t="shared" si="14"/>
        <v>1662.4833333333333</v>
      </c>
      <c r="L143" s="32">
        <v>37</v>
      </c>
      <c r="M143" s="32">
        <v>4.01</v>
      </c>
      <c r="N143" s="32">
        <v>29.4</v>
      </c>
      <c r="O143" s="33">
        <v>0.57350000000000001</v>
      </c>
      <c r="P143" s="34">
        <f t="shared" si="15"/>
        <v>953.43419166666672</v>
      </c>
      <c r="Q143" s="31">
        <f t="shared" si="16"/>
        <v>7381426</v>
      </c>
      <c r="R143" s="36">
        <f t="shared" si="17"/>
        <v>799986.98</v>
      </c>
      <c r="S143" s="36">
        <f t="shared" si="18"/>
        <v>5865241.1999999993</v>
      </c>
      <c r="T143" s="36">
        <f t="shared" si="19"/>
        <v>114412.103</v>
      </c>
      <c r="U143" s="36">
        <f t="shared" si="20"/>
        <v>190208214.36911666</v>
      </c>
    </row>
    <row r="144" spans="1:21" s="27" customFormat="1" x14ac:dyDescent="0.2">
      <c r="A144" s="13">
        <v>2016</v>
      </c>
      <c r="B144" s="13" t="s">
        <v>50</v>
      </c>
      <c r="C144" s="14"/>
      <c r="D144" s="13" t="s">
        <v>82</v>
      </c>
      <c r="E144" s="27" t="s">
        <v>45</v>
      </c>
      <c r="F144" s="27" t="s">
        <v>64</v>
      </c>
      <c r="G144" s="28" t="s">
        <v>78</v>
      </c>
      <c r="H144" s="35">
        <v>47072</v>
      </c>
      <c r="I144" s="27">
        <v>97</v>
      </c>
      <c r="J144" s="30">
        <v>34</v>
      </c>
      <c r="K144" s="35">
        <f t="shared" si="14"/>
        <v>1384.4705882352941</v>
      </c>
      <c r="L144" s="32">
        <v>37.4</v>
      </c>
      <c r="M144" s="32">
        <v>4.2699999999999996</v>
      </c>
      <c r="N144" s="32">
        <v>31</v>
      </c>
      <c r="O144" s="33">
        <v>0.57620000000000005</v>
      </c>
      <c r="P144" s="34">
        <f t="shared" si="15"/>
        <v>797.73195294117659</v>
      </c>
      <c r="Q144" s="31">
        <f t="shared" si="16"/>
        <v>1760492.8</v>
      </c>
      <c r="R144" s="36">
        <f t="shared" si="17"/>
        <v>200997.43999999997</v>
      </c>
      <c r="S144" s="36">
        <f t="shared" si="18"/>
        <v>1459232</v>
      </c>
      <c r="T144" s="36">
        <f t="shared" si="19"/>
        <v>27122.886400000003</v>
      </c>
      <c r="U144" s="36">
        <f t="shared" si="20"/>
        <v>37550838.488847062</v>
      </c>
    </row>
    <row r="145" spans="1:21" s="27" customFormat="1" x14ac:dyDescent="0.2">
      <c r="A145" s="13">
        <v>2016</v>
      </c>
      <c r="B145" s="13" t="s">
        <v>39</v>
      </c>
      <c r="C145" s="14"/>
      <c r="D145" s="13" t="s">
        <v>82</v>
      </c>
      <c r="E145" s="27" t="s">
        <v>45</v>
      </c>
      <c r="F145" s="27" t="s">
        <v>64</v>
      </c>
      <c r="G145" s="28" t="s">
        <v>78</v>
      </c>
      <c r="H145" s="35">
        <v>114876</v>
      </c>
      <c r="I145" s="27">
        <v>236</v>
      </c>
      <c r="J145" s="30">
        <v>70</v>
      </c>
      <c r="K145" s="35">
        <f t="shared" si="14"/>
        <v>1641.0857142857142</v>
      </c>
      <c r="L145" s="32">
        <v>37.5</v>
      </c>
      <c r="M145" s="32">
        <v>3.74</v>
      </c>
      <c r="N145" s="32">
        <v>30</v>
      </c>
      <c r="O145" s="33">
        <v>0.56979999999999997</v>
      </c>
      <c r="P145" s="34">
        <f t="shared" si="15"/>
        <v>935.09064000000001</v>
      </c>
      <c r="Q145" s="31">
        <f t="shared" si="16"/>
        <v>4307850</v>
      </c>
      <c r="R145" s="36">
        <f t="shared" si="17"/>
        <v>429636.24000000005</v>
      </c>
      <c r="S145" s="36">
        <f t="shared" si="18"/>
        <v>3446280</v>
      </c>
      <c r="T145" s="36">
        <f t="shared" si="19"/>
        <v>65456.344799999999</v>
      </c>
      <c r="U145" s="36">
        <f t="shared" si="20"/>
        <v>107419472.36064</v>
      </c>
    </row>
    <row r="146" spans="1:21" s="27" customFormat="1" x14ac:dyDescent="0.2">
      <c r="A146" s="13">
        <v>2016</v>
      </c>
      <c r="B146" s="13" t="s">
        <v>17</v>
      </c>
      <c r="C146" s="14"/>
      <c r="D146" s="13" t="s">
        <v>83</v>
      </c>
      <c r="E146" s="27" t="s">
        <v>45</v>
      </c>
      <c r="F146" s="27" t="s">
        <v>72</v>
      </c>
      <c r="G146" s="28" t="s">
        <v>78</v>
      </c>
      <c r="H146" s="35">
        <v>119722</v>
      </c>
      <c r="I146" s="27">
        <v>236</v>
      </c>
      <c r="J146" s="30">
        <v>140</v>
      </c>
      <c r="K146" s="35">
        <f t="shared" si="14"/>
        <v>855.15714285714284</v>
      </c>
      <c r="L146" s="32">
        <v>36.200000000000003</v>
      </c>
      <c r="M146" s="32">
        <v>4.62</v>
      </c>
      <c r="N146" s="32">
        <v>28.7</v>
      </c>
      <c r="O146" s="33">
        <v>0.5464</v>
      </c>
      <c r="P146" s="34">
        <f t="shared" si="15"/>
        <v>467.25786285714287</v>
      </c>
      <c r="Q146" s="31">
        <f t="shared" si="16"/>
        <v>4333936.4000000004</v>
      </c>
      <c r="R146" s="36">
        <f t="shared" si="17"/>
        <v>553115.64</v>
      </c>
      <c r="S146" s="36">
        <f t="shared" si="18"/>
        <v>3436021.4</v>
      </c>
      <c r="T146" s="36">
        <f t="shared" si="19"/>
        <v>65416.1008</v>
      </c>
      <c r="U146" s="36">
        <f t="shared" si="20"/>
        <v>55941045.856982857</v>
      </c>
    </row>
    <row r="147" spans="1:21" s="27" customFormat="1" x14ac:dyDescent="0.2">
      <c r="A147" s="13">
        <v>2016</v>
      </c>
      <c r="B147" s="13" t="s">
        <v>117</v>
      </c>
      <c r="C147" s="14"/>
      <c r="D147" s="13" t="s">
        <v>82</v>
      </c>
      <c r="E147" s="27" t="s">
        <v>45</v>
      </c>
      <c r="F147" s="27" t="s">
        <v>64</v>
      </c>
      <c r="G147" s="28" t="s">
        <v>78</v>
      </c>
      <c r="H147" s="35">
        <v>348656</v>
      </c>
      <c r="I147" s="27">
        <v>727</v>
      </c>
      <c r="J147" s="30">
        <v>187</v>
      </c>
      <c r="K147" s="35">
        <f t="shared" si="14"/>
        <v>1864.4705882352941</v>
      </c>
      <c r="L147" s="32">
        <v>37.9</v>
      </c>
      <c r="M147" s="32">
        <v>4.45</v>
      </c>
      <c r="N147" s="32">
        <v>31.9</v>
      </c>
      <c r="O147" s="33">
        <v>0.57450000000000001</v>
      </c>
      <c r="P147" s="34">
        <f t="shared" si="15"/>
        <v>1071.1383529411764</v>
      </c>
      <c r="Q147" s="31">
        <f t="shared" si="16"/>
        <v>13214062.4</v>
      </c>
      <c r="R147" s="36">
        <f t="shared" si="17"/>
        <v>1551519.2</v>
      </c>
      <c r="S147" s="36">
        <f t="shared" si="18"/>
        <v>11122126.4</v>
      </c>
      <c r="T147" s="36">
        <f t="shared" si="19"/>
        <v>200302.872</v>
      </c>
      <c r="U147" s="36">
        <f t="shared" si="20"/>
        <v>373458813.58305883</v>
      </c>
    </row>
    <row r="148" spans="1:21" s="27" customFormat="1" x14ac:dyDescent="0.2">
      <c r="A148" s="13">
        <v>2016</v>
      </c>
      <c r="B148" s="13" t="s">
        <v>39</v>
      </c>
      <c r="C148" s="14"/>
      <c r="D148" s="13" t="s">
        <v>82</v>
      </c>
      <c r="E148" s="27" t="s">
        <v>45</v>
      </c>
      <c r="F148" s="27" t="s">
        <v>64</v>
      </c>
      <c r="G148" s="28" t="s">
        <v>78</v>
      </c>
      <c r="H148" s="35">
        <v>124851</v>
      </c>
      <c r="I148" s="27">
        <v>256</v>
      </c>
      <c r="J148" s="30">
        <v>63</v>
      </c>
      <c r="K148" s="35">
        <f t="shared" si="14"/>
        <v>1981.7619047619048</v>
      </c>
      <c r="L148" s="32">
        <v>37</v>
      </c>
      <c r="M148" s="32">
        <v>4.41</v>
      </c>
      <c r="N148" s="32">
        <v>30.2</v>
      </c>
      <c r="O148" s="33">
        <v>0.57550000000000001</v>
      </c>
      <c r="P148" s="34">
        <f t="shared" si="15"/>
        <v>1140.5039761904761</v>
      </c>
      <c r="Q148" s="31">
        <f t="shared" si="16"/>
        <v>4619487</v>
      </c>
      <c r="R148" s="36">
        <f t="shared" si="17"/>
        <v>550592.91</v>
      </c>
      <c r="S148" s="36">
        <f t="shared" si="18"/>
        <v>3770500.1999999997</v>
      </c>
      <c r="T148" s="36">
        <f t="shared" si="19"/>
        <v>71851.750499999995</v>
      </c>
      <c r="U148" s="36">
        <f t="shared" si="20"/>
        <v>142393061.93135715</v>
      </c>
    </row>
    <row r="149" spans="1:21" s="27" customFormat="1" x14ac:dyDescent="0.2">
      <c r="A149" s="13">
        <v>2016</v>
      </c>
      <c r="B149" s="13" t="s">
        <v>39</v>
      </c>
      <c r="C149" s="14">
        <v>4</v>
      </c>
      <c r="D149" s="13" t="s">
        <v>83</v>
      </c>
      <c r="E149" s="27" t="s">
        <v>44</v>
      </c>
      <c r="F149" s="27" t="s">
        <v>26</v>
      </c>
      <c r="G149" s="28" t="s">
        <v>86</v>
      </c>
      <c r="H149" s="35">
        <v>63457</v>
      </c>
      <c r="I149" s="27">
        <v>128</v>
      </c>
      <c r="J149" s="30">
        <v>49</v>
      </c>
      <c r="K149" s="35">
        <f t="shared" si="14"/>
        <v>1295.0408163265306</v>
      </c>
      <c r="L149" s="32">
        <v>35.799999999999997</v>
      </c>
      <c r="M149" s="32">
        <v>3.85</v>
      </c>
      <c r="N149" s="32">
        <v>31.9</v>
      </c>
      <c r="O149" s="33">
        <v>0.56340000000000001</v>
      </c>
      <c r="P149" s="34">
        <f t="shared" si="15"/>
        <v>729.62599591836738</v>
      </c>
      <c r="Q149" s="31">
        <f t="shared" si="16"/>
        <v>2271760.5999999996</v>
      </c>
      <c r="R149" s="36">
        <f t="shared" si="17"/>
        <v>244309.45</v>
      </c>
      <c r="S149" s="36">
        <f t="shared" si="18"/>
        <v>2024278.2999999998</v>
      </c>
      <c r="T149" s="36">
        <f t="shared" si="19"/>
        <v>35751.673800000004</v>
      </c>
      <c r="U149" s="36">
        <f t="shared" si="20"/>
        <v>46299876.822991841</v>
      </c>
    </row>
    <row r="150" spans="1:21" s="27" customFormat="1" x14ac:dyDescent="0.2">
      <c r="A150" s="13">
        <v>2016</v>
      </c>
      <c r="B150" s="13" t="s">
        <v>39</v>
      </c>
      <c r="C150" s="14"/>
      <c r="D150" s="13" t="s">
        <v>82</v>
      </c>
      <c r="E150" s="27" t="s">
        <v>45</v>
      </c>
      <c r="F150" s="27" t="s">
        <v>72</v>
      </c>
      <c r="G150" s="28" t="s">
        <v>87</v>
      </c>
      <c r="H150" s="35">
        <v>134929</v>
      </c>
      <c r="I150" s="27">
        <v>265</v>
      </c>
      <c r="J150" s="30">
        <v>72.92</v>
      </c>
      <c r="K150" s="35">
        <f t="shared" si="14"/>
        <v>1850.3702687877126</v>
      </c>
      <c r="L150" s="32">
        <v>36.700000000000003</v>
      </c>
      <c r="M150" s="32">
        <v>4.38</v>
      </c>
      <c r="N150" s="32">
        <v>32.4</v>
      </c>
      <c r="O150" s="33">
        <v>0.56159999999999999</v>
      </c>
      <c r="P150" s="34">
        <f t="shared" si="15"/>
        <v>1039.1679429511792</v>
      </c>
      <c r="Q150" s="31">
        <f t="shared" si="16"/>
        <v>4951894.3000000007</v>
      </c>
      <c r="R150" s="36">
        <f t="shared" si="17"/>
        <v>590989.02</v>
      </c>
      <c r="S150" s="36">
        <f t="shared" si="18"/>
        <v>4371699.5999999996</v>
      </c>
      <c r="T150" s="36">
        <f t="shared" si="19"/>
        <v>75776.126399999994</v>
      </c>
      <c r="U150" s="36">
        <f t="shared" si="20"/>
        <v>140213891.37445965</v>
      </c>
    </row>
    <row r="151" spans="1:21" s="27" customFormat="1" x14ac:dyDescent="0.2">
      <c r="A151" s="13">
        <v>2016</v>
      </c>
      <c r="B151" s="13" t="s">
        <v>39</v>
      </c>
      <c r="C151" s="14"/>
      <c r="D151" s="13" t="s">
        <v>83</v>
      </c>
      <c r="E151" s="27" t="s">
        <v>45</v>
      </c>
      <c r="F151" s="27" t="s">
        <v>72</v>
      </c>
      <c r="G151" s="28" t="s">
        <v>87</v>
      </c>
      <c r="H151" s="35">
        <v>105622</v>
      </c>
      <c r="I151" s="27">
        <v>208</v>
      </c>
      <c r="J151" s="30">
        <v>57</v>
      </c>
      <c r="K151" s="35">
        <f t="shared" si="14"/>
        <v>1853.0175438596491</v>
      </c>
      <c r="L151" s="32">
        <v>36.799999999999997</v>
      </c>
      <c r="M151" s="32">
        <v>4.21</v>
      </c>
      <c r="N151" s="32">
        <v>32.799999999999997</v>
      </c>
      <c r="O151" s="33">
        <v>0.50729999999999997</v>
      </c>
      <c r="P151" s="34">
        <f t="shared" si="15"/>
        <v>940.03579999999999</v>
      </c>
      <c r="Q151" s="31">
        <f t="shared" si="16"/>
        <v>3886889.5999999996</v>
      </c>
      <c r="R151" s="36">
        <f t="shared" si="17"/>
        <v>444668.62</v>
      </c>
      <c r="S151" s="36">
        <f t="shared" si="18"/>
        <v>3464401.5999999996</v>
      </c>
      <c r="T151" s="36">
        <f t="shared" si="19"/>
        <v>53582.0406</v>
      </c>
      <c r="U151" s="36">
        <f t="shared" si="20"/>
        <v>99288461.2676</v>
      </c>
    </row>
    <row r="152" spans="1:21" s="27" customFormat="1" x14ac:dyDescent="0.2">
      <c r="A152" s="13">
        <v>2016</v>
      </c>
      <c r="B152" s="13" t="s">
        <v>39</v>
      </c>
      <c r="C152" s="14"/>
      <c r="D152" s="13" t="s">
        <v>82</v>
      </c>
      <c r="E152" s="27" t="s">
        <v>45</v>
      </c>
      <c r="F152" s="27" t="s">
        <v>72</v>
      </c>
      <c r="G152" s="28" t="s">
        <v>87</v>
      </c>
      <c r="H152" s="35">
        <v>225356</v>
      </c>
      <c r="I152" s="27">
        <v>450</v>
      </c>
      <c r="J152" s="30">
        <v>128</v>
      </c>
      <c r="K152" s="35">
        <f t="shared" si="14"/>
        <v>1760.59375</v>
      </c>
      <c r="L152" s="32">
        <v>37.6</v>
      </c>
      <c r="M152" s="32">
        <v>4.21</v>
      </c>
      <c r="N152" s="32">
        <v>33.1</v>
      </c>
      <c r="O152" s="33">
        <v>0.57399999999999995</v>
      </c>
      <c r="P152" s="34">
        <f t="shared" si="15"/>
        <v>1010.5808124999999</v>
      </c>
      <c r="Q152" s="31">
        <f t="shared" si="16"/>
        <v>8473385.5999999996</v>
      </c>
      <c r="R152" s="36">
        <f t="shared" si="17"/>
        <v>948748.76</v>
      </c>
      <c r="S152" s="36">
        <f t="shared" si="18"/>
        <v>7459283.6000000006</v>
      </c>
      <c r="T152" s="36">
        <f t="shared" si="19"/>
        <v>129354.34399999998</v>
      </c>
      <c r="U152" s="36">
        <f t="shared" si="20"/>
        <v>227740449.58174998</v>
      </c>
    </row>
    <row r="153" spans="1:21" s="27" customFormat="1" x14ac:dyDescent="0.2">
      <c r="A153" s="13">
        <v>2016</v>
      </c>
      <c r="B153" s="13" t="s">
        <v>39</v>
      </c>
      <c r="C153" s="14">
        <v>5</v>
      </c>
      <c r="D153" s="13" t="s">
        <v>82</v>
      </c>
      <c r="E153" s="27" t="s">
        <v>45</v>
      </c>
      <c r="F153" s="27" t="s">
        <v>72</v>
      </c>
      <c r="G153" s="28" t="s">
        <v>88</v>
      </c>
      <c r="H153" s="35">
        <v>93779</v>
      </c>
      <c r="I153" s="27">
        <v>185</v>
      </c>
      <c r="J153" s="30">
        <v>58</v>
      </c>
      <c r="K153" s="35">
        <f t="shared" si="14"/>
        <v>1616.8793103448277</v>
      </c>
      <c r="L153" s="32">
        <v>37.5</v>
      </c>
      <c r="M153" s="32">
        <v>4.05</v>
      </c>
      <c r="N153" s="32">
        <v>31.6</v>
      </c>
      <c r="O153" s="33">
        <v>0.56789999999999996</v>
      </c>
      <c r="P153" s="34">
        <f t="shared" si="15"/>
        <v>918.22576034482745</v>
      </c>
      <c r="Q153" s="31">
        <f t="shared" si="16"/>
        <v>3516712.5</v>
      </c>
      <c r="R153" s="36">
        <f t="shared" si="17"/>
        <v>379804.95</v>
      </c>
      <c r="S153" s="36">
        <f t="shared" si="18"/>
        <v>2963416.4</v>
      </c>
      <c r="T153" s="36">
        <f t="shared" si="19"/>
        <v>53257.094099999995</v>
      </c>
      <c r="U153" s="36">
        <f t="shared" si="20"/>
        <v>86110293.579377577</v>
      </c>
    </row>
    <row r="154" spans="1:21" s="27" customFormat="1" x14ac:dyDescent="0.2">
      <c r="A154" s="13">
        <v>2016</v>
      </c>
      <c r="B154" s="13" t="s">
        <v>19</v>
      </c>
      <c r="C154" s="14"/>
      <c r="D154" s="13" t="s">
        <v>83</v>
      </c>
      <c r="E154" s="27" t="s">
        <v>44</v>
      </c>
      <c r="F154" s="27" t="s">
        <v>51</v>
      </c>
      <c r="G154" s="28" t="s">
        <v>88</v>
      </c>
      <c r="H154" s="35">
        <v>50580</v>
      </c>
      <c r="I154" s="27">
        <v>103</v>
      </c>
      <c r="J154" s="30">
        <v>31.5</v>
      </c>
      <c r="K154" s="35">
        <f t="shared" si="14"/>
        <v>1605.7142857142858</v>
      </c>
      <c r="L154" s="32">
        <v>37.15</v>
      </c>
      <c r="M154" s="32">
        <v>3.79</v>
      </c>
      <c r="N154" s="32">
        <v>31.09</v>
      </c>
      <c r="O154" s="33">
        <v>0.55530000000000002</v>
      </c>
      <c r="P154" s="34">
        <f t="shared" si="15"/>
        <v>891.65314285714283</v>
      </c>
      <c r="Q154" s="31">
        <f t="shared" si="16"/>
        <v>1879047</v>
      </c>
      <c r="R154" s="36">
        <f t="shared" si="17"/>
        <v>191698.2</v>
      </c>
      <c r="S154" s="36">
        <f t="shared" si="18"/>
        <v>1572532.2</v>
      </c>
      <c r="T154" s="36">
        <f t="shared" si="19"/>
        <v>28087.074000000001</v>
      </c>
      <c r="U154" s="36">
        <f t="shared" si="20"/>
        <v>45099815.965714283</v>
      </c>
    </row>
    <row r="155" spans="1:21" s="27" customFormat="1" x14ac:dyDescent="0.2">
      <c r="A155" s="13">
        <v>2016</v>
      </c>
      <c r="B155" s="13" t="s">
        <v>39</v>
      </c>
      <c r="C155" s="14">
        <v>5.4</v>
      </c>
      <c r="D155" s="13" t="s">
        <v>83</v>
      </c>
      <c r="E155" s="27" t="s">
        <v>44</v>
      </c>
      <c r="F155" s="27" t="s">
        <v>20</v>
      </c>
      <c r="G155" s="28" t="s">
        <v>86</v>
      </c>
      <c r="H155" s="35">
        <v>206890</v>
      </c>
      <c r="I155" s="27">
        <v>424</v>
      </c>
      <c r="J155" s="30">
        <v>120</v>
      </c>
      <c r="K155" s="35">
        <f t="shared" si="14"/>
        <v>1724.0833333333333</v>
      </c>
      <c r="L155" s="32">
        <v>35.520000000000003</v>
      </c>
      <c r="M155" s="32">
        <v>3.98</v>
      </c>
      <c r="N155" s="32">
        <v>31.25</v>
      </c>
      <c r="O155" s="33">
        <v>0.55113699999999999</v>
      </c>
      <c r="P155" s="34">
        <f t="shared" si="15"/>
        <v>950.20611608333331</v>
      </c>
      <c r="Q155" s="31">
        <f t="shared" si="16"/>
        <v>7348732.8000000007</v>
      </c>
      <c r="R155" s="36">
        <f t="shared" si="17"/>
        <v>823422.2</v>
      </c>
      <c r="S155" s="36">
        <f t="shared" si="18"/>
        <v>6465312.5</v>
      </c>
      <c r="T155" s="36">
        <f t="shared" si="19"/>
        <v>114024.73393</v>
      </c>
      <c r="U155" s="36">
        <f t="shared" si="20"/>
        <v>196588143.35648084</v>
      </c>
    </row>
    <row r="156" spans="1:21" s="27" customFormat="1" x14ac:dyDescent="0.2">
      <c r="A156" s="13">
        <v>2016</v>
      </c>
      <c r="B156" s="13" t="s">
        <v>39</v>
      </c>
      <c r="C156" s="14"/>
      <c r="D156" s="13" t="s">
        <v>82</v>
      </c>
      <c r="E156" s="27" t="s">
        <v>45</v>
      </c>
      <c r="F156" s="27" t="s">
        <v>72</v>
      </c>
      <c r="G156" s="28" t="s">
        <v>87</v>
      </c>
      <c r="H156" s="35">
        <v>205883</v>
      </c>
      <c r="I156" s="27">
        <v>412</v>
      </c>
      <c r="J156" s="30">
        <v>122</v>
      </c>
      <c r="K156" s="35">
        <f t="shared" si="14"/>
        <v>1687.5655737704917</v>
      </c>
      <c r="L156" s="32">
        <v>37.200000000000003</v>
      </c>
      <c r="M156" s="32">
        <v>4.0599999999999996</v>
      </c>
      <c r="N156" s="32">
        <v>32.4</v>
      </c>
      <c r="O156" s="33">
        <v>0.56759999999999999</v>
      </c>
      <c r="P156" s="34">
        <f t="shared" si="15"/>
        <v>957.86221967213112</v>
      </c>
      <c r="Q156" s="31">
        <f t="shared" si="16"/>
        <v>7658847.6000000006</v>
      </c>
      <c r="R156" s="36">
        <f t="shared" si="17"/>
        <v>835884.97999999986</v>
      </c>
      <c r="S156" s="36">
        <f t="shared" si="18"/>
        <v>6670609.1999999993</v>
      </c>
      <c r="T156" s="36">
        <f t="shared" si="19"/>
        <v>116859.1908</v>
      </c>
      <c r="U156" s="36">
        <f t="shared" si="20"/>
        <v>197207547.37275738</v>
      </c>
    </row>
    <row r="157" spans="1:21" s="27" customFormat="1" x14ac:dyDescent="0.2">
      <c r="A157" s="13">
        <v>2016</v>
      </c>
      <c r="B157" s="13" t="s">
        <v>39</v>
      </c>
      <c r="C157" s="14"/>
      <c r="D157" s="13" t="s">
        <v>83</v>
      </c>
      <c r="E157" s="27" t="s">
        <v>44</v>
      </c>
      <c r="F157" s="27" t="s">
        <v>51</v>
      </c>
      <c r="G157" s="28" t="s">
        <v>88</v>
      </c>
      <c r="H157" s="35">
        <v>14062</v>
      </c>
      <c r="I157" s="27">
        <v>28</v>
      </c>
      <c r="J157" s="30">
        <v>12</v>
      </c>
      <c r="K157" s="35">
        <f t="shared" si="14"/>
        <v>1171.8333333333333</v>
      </c>
      <c r="L157" s="32">
        <v>36.71</v>
      </c>
      <c r="M157" s="32">
        <v>4.32</v>
      </c>
      <c r="N157" s="32">
        <v>32.31</v>
      </c>
      <c r="O157" s="33">
        <v>0.57479999999999998</v>
      </c>
      <c r="P157" s="34">
        <f t="shared" si="15"/>
        <v>673.56979999999999</v>
      </c>
      <c r="Q157" s="31">
        <f t="shared" si="16"/>
        <v>516216.02</v>
      </c>
      <c r="R157" s="36">
        <f t="shared" si="17"/>
        <v>60747.840000000004</v>
      </c>
      <c r="S157" s="36">
        <f t="shared" si="18"/>
        <v>454343.22000000003</v>
      </c>
      <c r="T157" s="36">
        <f t="shared" si="19"/>
        <v>8082.8375999999998</v>
      </c>
      <c r="U157" s="36">
        <f t="shared" si="20"/>
        <v>9471738.5275999997</v>
      </c>
    </row>
    <row r="158" spans="1:21" s="27" customFormat="1" x14ac:dyDescent="0.2">
      <c r="A158" s="13">
        <v>2016</v>
      </c>
      <c r="B158" s="13" t="s">
        <v>39</v>
      </c>
      <c r="C158" s="14"/>
      <c r="D158" s="13" t="s">
        <v>82</v>
      </c>
      <c r="E158" s="27" t="s">
        <v>45</v>
      </c>
      <c r="F158" s="27" t="s">
        <v>72</v>
      </c>
      <c r="G158" s="28" t="s">
        <v>87</v>
      </c>
      <c r="H158" s="35">
        <v>210824</v>
      </c>
      <c r="I158" s="27">
        <v>422</v>
      </c>
      <c r="J158" s="30">
        <v>125</v>
      </c>
      <c r="K158" s="35">
        <f t="shared" si="14"/>
        <v>1686.5920000000001</v>
      </c>
      <c r="L158" s="32">
        <v>36.700000000000003</v>
      </c>
      <c r="M158" s="32">
        <v>3.85</v>
      </c>
      <c r="N158" s="32">
        <v>30</v>
      </c>
      <c r="O158" s="33">
        <v>0.56530000000000002</v>
      </c>
      <c r="P158" s="34">
        <f t="shared" si="15"/>
        <v>953.43045760000007</v>
      </c>
      <c r="Q158" s="31">
        <f t="shared" si="16"/>
        <v>7737240.8000000007</v>
      </c>
      <c r="R158" s="36">
        <f t="shared" si="17"/>
        <v>811672.4</v>
      </c>
      <c r="S158" s="36">
        <f t="shared" si="18"/>
        <v>6324720</v>
      </c>
      <c r="T158" s="36">
        <f t="shared" si="19"/>
        <v>119178.80720000001</v>
      </c>
      <c r="U158" s="36">
        <f t="shared" si="20"/>
        <v>201006022.79306242</v>
      </c>
    </row>
    <row r="159" spans="1:21" s="27" customFormat="1" x14ac:dyDescent="0.2">
      <c r="A159" s="13">
        <v>2016</v>
      </c>
      <c r="B159" s="13" t="s">
        <v>39</v>
      </c>
      <c r="C159" s="14"/>
      <c r="D159" s="13" t="s">
        <v>82</v>
      </c>
      <c r="E159" s="27" t="s">
        <v>45</v>
      </c>
      <c r="F159" s="27" t="s">
        <v>64</v>
      </c>
      <c r="G159" s="28" t="s">
        <v>78</v>
      </c>
      <c r="H159" s="35">
        <v>155591</v>
      </c>
      <c r="I159" s="27">
        <v>325</v>
      </c>
      <c r="J159" s="30">
        <v>92</v>
      </c>
      <c r="K159" s="35">
        <f t="shared" si="14"/>
        <v>1691.2065217391305</v>
      </c>
      <c r="L159" s="32">
        <v>37</v>
      </c>
      <c r="M159" s="32">
        <v>3.92</v>
      </c>
      <c r="N159" s="32">
        <v>29.4</v>
      </c>
      <c r="O159" s="33">
        <v>0.56879999999999997</v>
      </c>
      <c r="P159" s="34">
        <f t="shared" si="15"/>
        <v>961.95826956521739</v>
      </c>
      <c r="Q159" s="31">
        <f t="shared" si="16"/>
        <v>5756867</v>
      </c>
      <c r="R159" s="36">
        <f t="shared" si="17"/>
        <v>609916.72</v>
      </c>
      <c r="S159" s="36">
        <f t="shared" si="18"/>
        <v>4574375.3999999994</v>
      </c>
      <c r="T159" s="36">
        <f t="shared" si="19"/>
        <v>88500.160799999998</v>
      </c>
      <c r="U159" s="36">
        <f t="shared" si="20"/>
        <v>149672049.11992174</v>
      </c>
    </row>
    <row r="160" spans="1:21" s="27" customFormat="1" x14ac:dyDescent="0.2">
      <c r="A160" s="13">
        <v>2016</v>
      </c>
      <c r="B160" s="13" t="s">
        <v>39</v>
      </c>
      <c r="C160" s="14"/>
      <c r="D160" s="13" t="s">
        <v>82</v>
      </c>
      <c r="E160" s="27" t="s">
        <v>45</v>
      </c>
      <c r="F160" s="27" t="s">
        <v>64</v>
      </c>
      <c r="G160" s="28" t="s">
        <v>78</v>
      </c>
      <c r="H160" s="35">
        <v>175369</v>
      </c>
      <c r="I160" s="27">
        <v>358</v>
      </c>
      <c r="J160" s="30">
        <v>103</v>
      </c>
      <c r="K160" s="35">
        <f t="shared" si="14"/>
        <v>1702.6116504854369</v>
      </c>
      <c r="L160" s="32">
        <v>37.799999999999997</v>
      </c>
      <c r="M160" s="32">
        <v>3.68</v>
      </c>
      <c r="N160" s="32">
        <v>29.7</v>
      </c>
      <c r="O160" s="33">
        <v>0.57179999999999997</v>
      </c>
      <c r="P160" s="34">
        <f t="shared" si="15"/>
        <v>973.55334174757286</v>
      </c>
      <c r="Q160" s="31">
        <f t="shared" si="16"/>
        <v>6628948.1999999993</v>
      </c>
      <c r="R160" s="36">
        <f t="shared" si="17"/>
        <v>645357.92000000004</v>
      </c>
      <c r="S160" s="36">
        <f t="shared" si="18"/>
        <v>5208459.3</v>
      </c>
      <c r="T160" s="36">
        <f t="shared" si="19"/>
        <v>100275.9942</v>
      </c>
      <c r="U160" s="36">
        <f t="shared" si="20"/>
        <v>170731075.98893011</v>
      </c>
    </row>
    <row r="161" spans="1:21" s="27" customFormat="1" x14ac:dyDescent="0.2">
      <c r="A161" s="13">
        <v>2016</v>
      </c>
      <c r="B161" s="13" t="s">
        <v>39</v>
      </c>
      <c r="C161" s="14"/>
      <c r="D161" s="13" t="s">
        <v>83</v>
      </c>
      <c r="E161" s="27" t="s">
        <v>44</v>
      </c>
      <c r="F161" s="27" t="s">
        <v>33</v>
      </c>
      <c r="G161" s="28" t="s">
        <v>78</v>
      </c>
      <c r="H161" s="35">
        <v>231353</v>
      </c>
      <c r="I161" s="27">
        <v>469</v>
      </c>
      <c r="J161" s="30">
        <v>113</v>
      </c>
      <c r="K161" s="35">
        <f t="shared" si="14"/>
        <v>2047.3716814159293</v>
      </c>
      <c r="L161" s="32">
        <v>37.18</v>
      </c>
      <c r="M161" s="32">
        <v>3.72</v>
      </c>
      <c r="N161" s="32">
        <v>28.7</v>
      </c>
      <c r="O161" s="33">
        <v>0.56079999999999997</v>
      </c>
      <c r="P161" s="34">
        <f t="shared" si="15"/>
        <v>1148.1660389380531</v>
      </c>
      <c r="Q161" s="31">
        <f t="shared" si="16"/>
        <v>8601704.5399999991</v>
      </c>
      <c r="R161" s="36">
        <f t="shared" si="17"/>
        <v>860633.16</v>
      </c>
      <c r="S161" s="36">
        <f t="shared" si="18"/>
        <v>6639831.0999999996</v>
      </c>
      <c r="T161" s="36">
        <f t="shared" si="19"/>
        <v>129742.76239999999</v>
      </c>
      <c r="U161" s="36">
        <f t="shared" si="20"/>
        <v>265631657.60643542</v>
      </c>
    </row>
    <row r="162" spans="1:21" s="27" customFormat="1" x14ac:dyDescent="0.2">
      <c r="A162" s="13">
        <v>2016</v>
      </c>
      <c r="B162" s="13" t="s">
        <v>39</v>
      </c>
      <c r="C162" s="14"/>
      <c r="D162" s="13" t="s">
        <v>83</v>
      </c>
      <c r="E162" s="27" t="s">
        <v>44</v>
      </c>
      <c r="F162" s="27" t="s">
        <v>51</v>
      </c>
      <c r="G162" s="28" t="s">
        <v>78</v>
      </c>
      <c r="H162" s="35">
        <v>157519</v>
      </c>
      <c r="I162" s="27">
        <v>321</v>
      </c>
      <c r="J162" s="30">
        <v>132</v>
      </c>
      <c r="K162" s="35">
        <f t="shared" si="14"/>
        <v>1193.3257575757575</v>
      </c>
      <c r="L162" s="32">
        <v>34.799999999999997</v>
      </c>
      <c r="M162" s="32">
        <v>4.6100000000000003</v>
      </c>
      <c r="N162" s="32">
        <v>27.7</v>
      </c>
      <c r="O162" s="33">
        <v>0.53290000000000004</v>
      </c>
      <c r="P162" s="34">
        <f t="shared" si="15"/>
        <v>635.92329621212127</v>
      </c>
      <c r="Q162" s="31">
        <f t="shared" si="16"/>
        <v>5481661.1999999993</v>
      </c>
      <c r="R162" s="36">
        <f t="shared" si="17"/>
        <v>726162.59000000008</v>
      </c>
      <c r="S162" s="36">
        <f t="shared" si="18"/>
        <v>4363276.3</v>
      </c>
      <c r="T162" s="36">
        <f t="shared" si="19"/>
        <v>83941.875100000005</v>
      </c>
      <c r="U162" s="36">
        <f t="shared" si="20"/>
        <v>100170001.69603713</v>
      </c>
    </row>
    <row r="163" spans="1:21" s="27" customFormat="1" x14ac:dyDescent="0.2">
      <c r="A163" s="13">
        <v>2016</v>
      </c>
      <c r="B163" s="13" t="s">
        <v>39</v>
      </c>
      <c r="C163" s="14"/>
      <c r="D163" s="13" t="s">
        <v>83</v>
      </c>
      <c r="E163" s="27" t="s">
        <v>44</v>
      </c>
      <c r="F163" s="27" t="s">
        <v>51</v>
      </c>
      <c r="G163" s="28" t="s">
        <v>78</v>
      </c>
      <c r="H163" s="35">
        <v>172579</v>
      </c>
      <c r="I163" s="27">
        <v>340</v>
      </c>
      <c r="J163" s="30">
        <v>172</v>
      </c>
      <c r="K163" s="35">
        <f t="shared" si="14"/>
        <v>1003.3662790697674</v>
      </c>
      <c r="L163" s="32">
        <v>34.5</v>
      </c>
      <c r="M163" s="32">
        <v>4.29</v>
      </c>
      <c r="N163" s="32">
        <v>27.7</v>
      </c>
      <c r="O163" s="33">
        <v>0.53900000000000003</v>
      </c>
      <c r="P163" s="34">
        <f t="shared" si="15"/>
        <v>540.81442441860463</v>
      </c>
      <c r="Q163" s="31">
        <f t="shared" si="16"/>
        <v>5953975.5</v>
      </c>
      <c r="R163" s="36">
        <f t="shared" si="17"/>
        <v>740363.91</v>
      </c>
      <c r="S163" s="36">
        <f t="shared" si="18"/>
        <v>4780438.3</v>
      </c>
      <c r="T163" s="36">
        <f t="shared" si="19"/>
        <v>93020.081000000006</v>
      </c>
      <c r="U163" s="36">
        <f t="shared" si="20"/>
        <v>93333212.551738366</v>
      </c>
    </row>
    <row r="164" spans="1:21" s="27" customFormat="1" x14ac:dyDescent="0.2">
      <c r="A164" s="13">
        <v>2016</v>
      </c>
      <c r="B164" s="13" t="s">
        <v>39</v>
      </c>
      <c r="C164" s="14"/>
      <c r="D164" s="13" t="s">
        <v>83</v>
      </c>
      <c r="E164" s="27" t="s">
        <v>44</v>
      </c>
      <c r="F164" s="27" t="s">
        <v>20</v>
      </c>
      <c r="G164" s="28" t="s">
        <v>86</v>
      </c>
      <c r="H164" s="35">
        <v>29946</v>
      </c>
      <c r="I164" s="27">
        <v>61</v>
      </c>
      <c r="J164" s="30">
        <v>90</v>
      </c>
      <c r="K164" s="35">
        <f t="shared" si="14"/>
        <v>332.73333333333335</v>
      </c>
      <c r="L164" s="32">
        <v>35.409999999999997</v>
      </c>
      <c r="M164" s="32">
        <v>4.7</v>
      </c>
      <c r="N164" s="32">
        <v>31.33</v>
      </c>
      <c r="O164" s="33">
        <v>0.52769999999999995</v>
      </c>
      <c r="P164" s="34">
        <f t="shared" si="15"/>
        <v>175.58337999999998</v>
      </c>
      <c r="Q164" s="31">
        <f t="shared" si="16"/>
        <v>1060387.8599999999</v>
      </c>
      <c r="R164" s="36">
        <f t="shared" si="17"/>
        <v>140746.20000000001</v>
      </c>
      <c r="S164" s="36">
        <f t="shared" si="18"/>
        <v>938208.17999999993</v>
      </c>
      <c r="T164" s="36">
        <f t="shared" si="19"/>
        <v>15802.504199999998</v>
      </c>
      <c r="U164" s="36">
        <f t="shared" si="20"/>
        <v>5258019.8974799989</v>
      </c>
    </row>
    <row r="165" spans="1:21" s="27" customFormat="1" x14ac:dyDescent="0.2">
      <c r="A165" s="13">
        <v>2016</v>
      </c>
      <c r="B165" s="13" t="s">
        <v>17</v>
      </c>
      <c r="C165" s="14"/>
      <c r="D165" s="13" t="s">
        <v>83</v>
      </c>
      <c r="E165" s="27" t="s">
        <v>45</v>
      </c>
      <c r="F165" s="27" t="s">
        <v>72</v>
      </c>
      <c r="G165" s="28" t="s">
        <v>78</v>
      </c>
      <c r="H165" s="35">
        <v>162774</v>
      </c>
      <c r="I165" s="27">
        <v>318</v>
      </c>
      <c r="J165" s="30">
        <v>150</v>
      </c>
      <c r="K165" s="35">
        <f t="shared" si="14"/>
        <v>1085.1600000000001</v>
      </c>
      <c r="L165" s="32">
        <v>36.200000000000003</v>
      </c>
      <c r="M165" s="32">
        <v>4.21</v>
      </c>
      <c r="N165" s="32">
        <v>28.4</v>
      </c>
      <c r="O165" s="33">
        <v>0.55549999999999999</v>
      </c>
      <c r="P165" s="34">
        <f t="shared" si="15"/>
        <v>602.80637999999999</v>
      </c>
      <c r="Q165" s="31">
        <f t="shared" si="16"/>
        <v>5892418.8000000007</v>
      </c>
      <c r="R165" s="36">
        <f t="shared" si="17"/>
        <v>685278.54</v>
      </c>
      <c r="S165" s="36">
        <f t="shared" si="18"/>
        <v>4622781.5999999996</v>
      </c>
      <c r="T165" s="36">
        <f t="shared" si="19"/>
        <v>90420.956999999995</v>
      </c>
      <c r="U165" s="36">
        <f t="shared" si="20"/>
        <v>98121205.698119998</v>
      </c>
    </row>
    <row r="166" spans="1:21" s="27" customFormat="1" x14ac:dyDescent="0.2">
      <c r="A166" s="13">
        <v>2016</v>
      </c>
      <c r="B166" s="13" t="s">
        <v>39</v>
      </c>
      <c r="C166" s="14">
        <v>5</v>
      </c>
      <c r="D166" s="13" t="s">
        <v>82</v>
      </c>
      <c r="E166" s="27" t="s">
        <v>44</v>
      </c>
      <c r="F166" s="27" t="s">
        <v>30</v>
      </c>
      <c r="G166" s="28" t="s">
        <v>78</v>
      </c>
      <c r="H166" s="35">
        <v>112979</v>
      </c>
      <c r="I166" s="27">
        <v>224</v>
      </c>
      <c r="J166" s="30">
        <v>60</v>
      </c>
      <c r="K166" s="35">
        <f t="shared" si="14"/>
        <v>1882.9833333333333</v>
      </c>
      <c r="L166" s="32">
        <v>36</v>
      </c>
      <c r="M166" s="32">
        <v>4.07</v>
      </c>
      <c r="N166" s="32">
        <v>28.9</v>
      </c>
      <c r="O166" s="33">
        <v>0.56659999999999999</v>
      </c>
      <c r="P166" s="34">
        <f t="shared" si="15"/>
        <v>1066.8983566666668</v>
      </c>
      <c r="Q166" s="31">
        <f t="shared" si="16"/>
        <v>4067244</v>
      </c>
      <c r="R166" s="36">
        <f t="shared" si="17"/>
        <v>459824.53</v>
      </c>
      <c r="S166" s="36">
        <f t="shared" si="18"/>
        <v>3265093.0999999996</v>
      </c>
      <c r="T166" s="36">
        <f t="shared" si="19"/>
        <v>64013.901400000002</v>
      </c>
      <c r="U166" s="36">
        <f t="shared" si="20"/>
        <v>120537109.43784335</v>
      </c>
    </row>
    <row r="167" spans="1:21" s="27" customFormat="1" x14ac:dyDescent="0.2">
      <c r="A167" s="13">
        <v>2016</v>
      </c>
      <c r="B167" s="13" t="s">
        <v>39</v>
      </c>
      <c r="C167" s="14">
        <v>3</v>
      </c>
      <c r="D167" s="13" t="s">
        <v>83</v>
      </c>
      <c r="E167" s="27" t="s">
        <v>44</v>
      </c>
      <c r="F167" s="27" t="s">
        <v>30</v>
      </c>
      <c r="G167" s="28" t="s">
        <v>78</v>
      </c>
      <c r="H167" s="35">
        <v>185301</v>
      </c>
      <c r="I167" s="27">
        <v>368</v>
      </c>
      <c r="J167" s="30">
        <v>135</v>
      </c>
      <c r="K167" s="35">
        <f t="shared" si="14"/>
        <v>1372.6</v>
      </c>
      <c r="L167" s="32">
        <v>35.1</v>
      </c>
      <c r="M167" s="32">
        <v>3.89</v>
      </c>
      <c r="N167" s="32">
        <v>27.7</v>
      </c>
      <c r="O167" s="33">
        <v>0.53569999999999995</v>
      </c>
      <c r="P167" s="34">
        <f t="shared" si="15"/>
        <v>735.30181999999991</v>
      </c>
      <c r="Q167" s="31">
        <f t="shared" si="16"/>
        <v>6504065.1000000006</v>
      </c>
      <c r="R167" s="36">
        <f t="shared" si="17"/>
        <v>720820.89</v>
      </c>
      <c r="S167" s="36">
        <f t="shared" si="18"/>
        <v>5132837.7</v>
      </c>
      <c r="T167" s="36">
        <f t="shared" si="19"/>
        <v>99265.745699999985</v>
      </c>
      <c r="U167" s="36">
        <f t="shared" si="20"/>
        <v>136252162.54781997</v>
      </c>
    </row>
    <row r="168" spans="1:21" s="27" customFormat="1" x14ac:dyDescent="0.2">
      <c r="A168" s="13">
        <v>2016</v>
      </c>
      <c r="B168" s="13" t="s">
        <v>39</v>
      </c>
      <c r="C168" s="14">
        <v>3</v>
      </c>
      <c r="D168" s="13" t="s">
        <v>83</v>
      </c>
      <c r="E168" s="27" t="s">
        <v>44</v>
      </c>
      <c r="F168" s="27" t="s">
        <v>30</v>
      </c>
      <c r="G168" s="28" t="s">
        <v>78</v>
      </c>
      <c r="H168" s="35">
        <v>113241</v>
      </c>
      <c r="I168" s="27">
        <v>224</v>
      </c>
      <c r="J168" s="30">
        <v>80</v>
      </c>
      <c r="K168" s="35">
        <f t="shared" si="14"/>
        <v>1415.5125</v>
      </c>
      <c r="L168" s="32">
        <v>35.9</v>
      </c>
      <c r="M168" s="32">
        <v>3.7</v>
      </c>
      <c r="N168" s="32">
        <v>28.4</v>
      </c>
      <c r="O168" s="33">
        <v>0.5363</v>
      </c>
      <c r="P168" s="34">
        <f t="shared" si="15"/>
        <v>759.13935375000005</v>
      </c>
      <c r="Q168" s="31">
        <f t="shared" si="16"/>
        <v>4065351.9</v>
      </c>
      <c r="R168" s="36">
        <f t="shared" si="17"/>
        <v>418991.7</v>
      </c>
      <c r="S168" s="36">
        <f t="shared" si="18"/>
        <v>3216044.4</v>
      </c>
      <c r="T168" s="36">
        <f t="shared" si="19"/>
        <v>60731.148300000001</v>
      </c>
      <c r="U168" s="36">
        <f t="shared" si="20"/>
        <v>85965699.558003753</v>
      </c>
    </row>
    <row r="169" spans="1:21" s="27" customFormat="1" x14ac:dyDescent="0.2">
      <c r="A169" s="13">
        <v>2016</v>
      </c>
      <c r="B169" s="13" t="s">
        <v>39</v>
      </c>
      <c r="C169" s="14">
        <v>4</v>
      </c>
      <c r="D169" s="13" t="s">
        <v>82</v>
      </c>
      <c r="E169" s="27" t="s">
        <v>44</v>
      </c>
      <c r="F169" s="27" t="s">
        <v>30</v>
      </c>
      <c r="G169" s="28" t="s">
        <v>78</v>
      </c>
      <c r="H169" s="35">
        <v>193991</v>
      </c>
      <c r="I169" s="27">
        <v>382</v>
      </c>
      <c r="J169" s="30">
        <v>100</v>
      </c>
      <c r="K169" s="35">
        <f t="shared" si="14"/>
        <v>1939.91</v>
      </c>
      <c r="L169" s="32">
        <v>36.6</v>
      </c>
      <c r="M169" s="32">
        <v>4.12</v>
      </c>
      <c r="N169" s="32">
        <v>28.7</v>
      </c>
      <c r="O169" s="33">
        <v>0.56950000000000001</v>
      </c>
      <c r="P169" s="34">
        <f t="shared" si="15"/>
        <v>1104.7787450000001</v>
      </c>
      <c r="Q169" s="31">
        <f t="shared" si="16"/>
        <v>7100070.6000000006</v>
      </c>
      <c r="R169" s="36">
        <f t="shared" si="17"/>
        <v>799242.92</v>
      </c>
      <c r="S169" s="36">
        <f t="shared" si="18"/>
        <v>5567541.7000000002</v>
      </c>
      <c r="T169" s="36">
        <f t="shared" si="19"/>
        <v>110477.87450000001</v>
      </c>
      <c r="U169" s="36">
        <f t="shared" si="20"/>
        <v>214317133.52129501</v>
      </c>
    </row>
    <row r="170" spans="1:21" s="27" customFormat="1" x14ac:dyDescent="0.2">
      <c r="A170" s="13">
        <v>2016</v>
      </c>
      <c r="B170" s="13" t="s">
        <v>39</v>
      </c>
      <c r="C170" s="14">
        <v>5</v>
      </c>
      <c r="D170" s="13" t="s">
        <v>83</v>
      </c>
      <c r="E170" s="27" t="s">
        <v>44</v>
      </c>
      <c r="F170" s="27" t="s">
        <v>30</v>
      </c>
      <c r="G170" s="28" t="s">
        <v>78</v>
      </c>
      <c r="H170" s="35">
        <v>144281</v>
      </c>
      <c r="I170" s="27">
        <v>284</v>
      </c>
      <c r="J170" s="30">
        <v>70</v>
      </c>
      <c r="K170" s="35">
        <f t="shared" si="14"/>
        <v>2061.1571428571428</v>
      </c>
      <c r="L170" s="32">
        <v>37</v>
      </c>
      <c r="M170" s="32">
        <v>4.0999999999999996</v>
      </c>
      <c r="N170" s="32">
        <v>29.3</v>
      </c>
      <c r="O170" s="33">
        <v>0.54339999999999999</v>
      </c>
      <c r="P170" s="34">
        <f t="shared" si="15"/>
        <v>1120.0327914285715</v>
      </c>
      <c r="Q170" s="31">
        <f t="shared" si="16"/>
        <v>5338397</v>
      </c>
      <c r="R170" s="36">
        <f t="shared" si="17"/>
        <v>591552.1</v>
      </c>
      <c r="S170" s="36">
        <f t="shared" si="18"/>
        <v>4227433.3</v>
      </c>
      <c r="T170" s="36">
        <f t="shared" si="19"/>
        <v>78402.295400000003</v>
      </c>
      <c r="U170" s="36">
        <f t="shared" si="20"/>
        <v>161599451.18010572</v>
      </c>
    </row>
    <row r="171" spans="1:21" s="27" customFormat="1" x14ac:dyDescent="0.2">
      <c r="A171" s="13">
        <v>2016</v>
      </c>
      <c r="B171" s="13" t="s">
        <v>17</v>
      </c>
      <c r="C171" s="14"/>
      <c r="D171" s="13" t="s">
        <v>83</v>
      </c>
      <c r="E171" s="27" t="s">
        <v>45</v>
      </c>
      <c r="F171" s="27" t="s">
        <v>72</v>
      </c>
      <c r="G171" s="28" t="s">
        <v>78</v>
      </c>
      <c r="H171" s="35">
        <v>133978</v>
      </c>
      <c r="I171" s="27">
        <v>262</v>
      </c>
      <c r="J171" s="30">
        <v>118</v>
      </c>
      <c r="K171" s="35">
        <f t="shared" si="14"/>
        <v>1135.406779661017</v>
      </c>
      <c r="L171" s="32">
        <v>35.4</v>
      </c>
      <c r="M171" s="32">
        <v>4.57</v>
      </c>
      <c r="N171" s="32">
        <v>28.1</v>
      </c>
      <c r="O171" s="33">
        <v>0.55130000000000001</v>
      </c>
      <c r="P171" s="34">
        <f t="shared" si="15"/>
        <v>625.94975762711863</v>
      </c>
      <c r="Q171" s="31">
        <f t="shared" si="16"/>
        <v>4742821.2</v>
      </c>
      <c r="R171" s="36">
        <f t="shared" si="17"/>
        <v>612279.46000000008</v>
      </c>
      <c r="S171" s="36">
        <f t="shared" si="18"/>
        <v>3764781.8000000003</v>
      </c>
      <c r="T171" s="36">
        <f t="shared" si="19"/>
        <v>73862.071400000001</v>
      </c>
      <c r="U171" s="36">
        <f t="shared" si="20"/>
        <v>83863496.627366096</v>
      </c>
    </row>
    <row r="172" spans="1:21" s="27" customFormat="1" x14ac:dyDescent="0.2">
      <c r="A172" s="13">
        <v>2016</v>
      </c>
      <c r="B172" s="13" t="s">
        <v>17</v>
      </c>
      <c r="C172" s="14"/>
      <c r="D172" s="13" t="s">
        <v>83</v>
      </c>
      <c r="E172" s="27" t="s">
        <v>45</v>
      </c>
      <c r="F172" s="27" t="s">
        <v>72</v>
      </c>
      <c r="G172" s="28" t="s">
        <v>78</v>
      </c>
      <c r="H172" s="35">
        <v>71947</v>
      </c>
      <c r="I172" s="27">
        <v>139</v>
      </c>
      <c r="J172" s="30">
        <v>77</v>
      </c>
      <c r="K172" s="35">
        <f t="shared" si="14"/>
        <v>934.37662337662334</v>
      </c>
      <c r="L172" s="32">
        <v>35.6</v>
      </c>
      <c r="M172" s="32">
        <v>4.1900000000000004</v>
      </c>
      <c r="N172" s="32">
        <v>27.7</v>
      </c>
      <c r="O172" s="33">
        <v>0.54069999999999996</v>
      </c>
      <c r="P172" s="34">
        <f t="shared" si="15"/>
        <v>505.21744025974021</v>
      </c>
      <c r="Q172" s="31">
        <f t="shared" si="16"/>
        <v>2561313.2000000002</v>
      </c>
      <c r="R172" s="36">
        <f t="shared" si="17"/>
        <v>301457.93000000005</v>
      </c>
      <c r="S172" s="36">
        <f t="shared" si="18"/>
        <v>1992931.9</v>
      </c>
      <c r="T172" s="36">
        <f t="shared" si="19"/>
        <v>38901.742899999997</v>
      </c>
      <c r="U172" s="36">
        <f t="shared" si="20"/>
        <v>36348879.174367532</v>
      </c>
    </row>
    <row r="173" spans="1:21" s="27" customFormat="1" x14ac:dyDescent="0.2">
      <c r="A173" s="13">
        <v>2016</v>
      </c>
      <c r="B173" s="13" t="s">
        <v>17</v>
      </c>
      <c r="C173" s="14"/>
      <c r="D173" s="13" t="s">
        <v>83</v>
      </c>
      <c r="E173" s="27" t="s">
        <v>44</v>
      </c>
      <c r="F173" s="27" t="s">
        <v>111</v>
      </c>
      <c r="G173" s="28" t="s">
        <v>78</v>
      </c>
      <c r="H173" s="35">
        <v>91332</v>
      </c>
      <c r="I173" s="27">
        <v>182</v>
      </c>
      <c r="J173" s="30">
        <v>220</v>
      </c>
      <c r="K173" s="35">
        <f t="shared" si="14"/>
        <v>415.14545454545453</v>
      </c>
      <c r="L173" s="32">
        <v>34.799999999999997</v>
      </c>
      <c r="M173" s="32">
        <v>4.9000000000000004</v>
      </c>
      <c r="N173" s="32">
        <v>29.1</v>
      </c>
      <c r="O173" s="33">
        <v>0.52229999999999999</v>
      </c>
      <c r="P173" s="34">
        <f t="shared" si="15"/>
        <v>216.83047090909091</v>
      </c>
      <c r="Q173" s="31">
        <f t="shared" si="16"/>
        <v>3178353.5999999996</v>
      </c>
      <c r="R173" s="36">
        <f t="shared" si="17"/>
        <v>447526.80000000005</v>
      </c>
      <c r="S173" s="36">
        <f t="shared" si="18"/>
        <v>2657761.2000000002</v>
      </c>
      <c r="T173" s="36">
        <f t="shared" si="19"/>
        <v>47702.703600000001</v>
      </c>
      <c r="U173" s="36">
        <f t="shared" si="20"/>
        <v>19803560.569069091</v>
      </c>
    </row>
    <row r="174" spans="1:21" s="27" customFormat="1" x14ac:dyDescent="0.2">
      <c r="A174" s="13">
        <v>2016</v>
      </c>
      <c r="B174" s="13" t="s">
        <v>39</v>
      </c>
      <c r="C174" s="14">
        <v>3</v>
      </c>
      <c r="D174" s="13" t="s">
        <v>83</v>
      </c>
      <c r="E174" s="27" t="s">
        <v>44</v>
      </c>
      <c r="F174" s="27" t="s">
        <v>91</v>
      </c>
      <c r="G174" s="28" t="s">
        <v>78</v>
      </c>
      <c r="H174" s="35">
        <v>212265</v>
      </c>
      <c r="I174" s="27">
        <v>434</v>
      </c>
      <c r="J174" s="30">
        <v>80</v>
      </c>
      <c r="K174" s="35">
        <f t="shared" si="14"/>
        <v>2653.3125</v>
      </c>
      <c r="L174" s="32">
        <v>35.700000000000003</v>
      </c>
      <c r="M174" s="32">
        <v>4</v>
      </c>
      <c r="N174" s="32">
        <v>28</v>
      </c>
      <c r="O174" s="33">
        <v>0.55020000000000002</v>
      </c>
      <c r="P174" s="34">
        <f t="shared" si="15"/>
        <v>1459.8525375000002</v>
      </c>
      <c r="Q174" s="31">
        <f t="shared" si="16"/>
        <v>7577860.5000000009</v>
      </c>
      <c r="R174" s="36">
        <f t="shared" si="17"/>
        <v>849060</v>
      </c>
      <c r="S174" s="36">
        <f t="shared" si="18"/>
        <v>5943420</v>
      </c>
      <c r="T174" s="36">
        <f t="shared" si="19"/>
        <v>116788.20300000001</v>
      </c>
      <c r="U174" s="36">
        <f t="shared" si="20"/>
        <v>309875598.87243754</v>
      </c>
    </row>
    <row r="175" spans="1:21" s="27" customFormat="1" x14ac:dyDescent="0.2">
      <c r="A175" s="13">
        <v>2016</v>
      </c>
      <c r="B175" s="13" t="s">
        <v>39</v>
      </c>
      <c r="C175" s="14">
        <v>3.33</v>
      </c>
      <c r="D175" s="13" t="s">
        <v>83</v>
      </c>
      <c r="E175" s="27" t="s">
        <v>44</v>
      </c>
      <c r="F175" s="27" t="s">
        <v>20</v>
      </c>
      <c r="G175" s="28" t="s">
        <v>86</v>
      </c>
      <c r="H175" s="35">
        <v>105179</v>
      </c>
      <c r="I175" s="27">
        <v>215</v>
      </c>
      <c r="J175" s="30">
        <v>120</v>
      </c>
      <c r="K175" s="35">
        <f t="shared" si="14"/>
        <v>876.49166666666667</v>
      </c>
      <c r="L175" s="32">
        <v>36</v>
      </c>
      <c r="M175" s="32">
        <v>4.07</v>
      </c>
      <c r="N175" s="32">
        <v>31.7</v>
      </c>
      <c r="O175" s="33">
        <v>0.55259999999999998</v>
      </c>
      <c r="P175" s="34">
        <f t="shared" si="15"/>
        <v>484.34929499999998</v>
      </c>
      <c r="Q175" s="31">
        <f t="shared" si="16"/>
        <v>3786444</v>
      </c>
      <c r="R175" s="36">
        <f t="shared" si="17"/>
        <v>428078.53</v>
      </c>
      <c r="S175" s="36">
        <f t="shared" si="18"/>
        <v>3334174.3</v>
      </c>
      <c r="T175" s="36">
        <f t="shared" si="19"/>
        <v>58121.915399999998</v>
      </c>
      <c r="U175" s="36">
        <f t="shared" si="20"/>
        <v>50943374.498805001</v>
      </c>
    </row>
    <row r="176" spans="1:21" s="27" customFormat="1" x14ac:dyDescent="0.2">
      <c r="A176" s="13">
        <v>2016</v>
      </c>
      <c r="B176" s="13" t="s">
        <v>39</v>
      </c>
      <c r="C176" s="14">
        <v>3.5</v>
      </c>
      <c r="D176" s="13" t="s">
        <v>83</v>
      </c>
      <c r="E176" s="27" t="s">
        <v>44</v>
      </c>
      <c r="F176" s="27" t="s">
        <v>20</v>
      </c>
      <c r="G176" s="28" t="s">
        <v>86</v>
      </c>
      <c r="H176" s="35">
        <v>105269</v>
      </c>
      <c r="I176" s="27">
        <v>216</v>
      </c>
      <c r="J176" s="30">
        <v>120</v>
      </c>
      <c r="K176" s="35">
        <f t="shared" si="14"/>
        <v>877.24166666666667</v>
      </c>
      <c r="L176" s="32">
        <v>36</v>
      </c>
      <c r="M176" s="32">
        <v>4.0199999999999996</v>
      </c>
      <c r="N176" s="32">
        <v>31.1</v>
      </c>
      <c r="O176" s="33">
        <v>0.54356899999999997</v>
      </c>
      <c r="P176" s="34">
        <f t="shared" si="15"/>
        <v>476.84137550833327</v>
      </c>
      <c r="Q176" s="31">
        <f t="shared" si="16"/>
        <v>3789684</v>
      </c>
      <c r="R176" s="36">
        <f t="shared" si="17"/>
        <v>423181.37999999995</v>
      </c>
      <c r="S176" s="36">
        <f t="shared" si="18"/>
        <v>3273865.9000000004</v>
      </c>
      <c r="T176" s="36">
        <f t="shared" si="19"/>
        <v>57220.965060999995</v>
      </c>
      <c r="U176" s="36">
        <f t="shared" si="20"/>
        <v>50196614.758386739</v>
      </c>
    </row>
    <row r="177" spans="1:21" s="27" customFormat="1" x14ac:dyDescent="0.2">
      <c r="A177" s="13">
        <v>2016</v>
      </c>
      <c r="B177" s="13" t="s">
        <v>39</v>
      </c>
      <c r="C177" s="14"/>
      <c r="D177" s="13" t="s">
        <v>83</v>
      </c>
      <c r="E177" s="27" t="s">
        <v>44</v>
      </c>
      <c r="F177" s="27" t="s">
        <v>20</v>
      </c>
      <c r="G177" s="28" t="s">
        <v>86</v>
      </c>
      <c r="H177" s="35">
        <v>395003</v>
      </c>
      <c r="I177" s="27">
        <v>815</v>
      </c>
      <c r="J177" s="30">
        <v>335</v>
      </c>
      <c r="K177" s="35">
        <f t="shared" si="14"/>
        <v>1179.113432835821</v>
      </c>
      <c r="L177" s="32">
        <v>35.01</v>
      </c>
      <c r="M177" s="32">
        <v>4.2</v>
      </c>
      <c r="N177" s="32">
        <v>30.53</v>
      </c>
      <c r="O177" s="33">
        <v>0.51959200000000005</v>
      </c>
      <c r="P177" s="34">
        <f t="shared" si="15"/>
        <v>612.65790679402994</v>
      </c>
      <c r="Q177" s="31">
        <f t="shared" si="16"/>
        <v>13829055.029999999</v>
      </c>
      <c r="R177" s="36">
        <f t="shared" si="17"/>
        <v>1659012.6</v>
      </c>
      <c r="S177" s="36">
        <f t="shared" si="18"/>
        <v>12059441.59</v>
      </c>
      <c r="T177" s="36">
        <f t="shared" si="19"/>
        <v>205240.39877600002</v>
      </c>
      <c r="U177" s="36">
        <f t="shared" si="20"/>
        <v>242001711.15736222</v>
      </c>
    </row>
    <row r="178" spans="1:21" s="27" customFormat="1" x14ac:dyDescent="0.2">
      <c r="A178" s="13">
        <v>2016</v>
      </c>
      <c r="B178" s="13" t="s">
        <v>39</v>
      </c>
      <c r="C178" s="14"/>
      <c r="D178" s="13" t="s">
        <v>83</v>
      </c>
      <c r="E178" s="27" t="s">
        <v>44</v>
      </c>
      <c r="F178" s="27" t="s">
        <v>22</v>
      </c>
      <c r="G178" s="28" t="s">
        <v>86</v>
      </c>
      <c r="H178" s="35">
        <v>138190</v>
      </c>
      <c r="I178" s="27">
        <v>282</v>
      </c>
      <c r="J178" s="30">
        <v>60</v>
      </c>
      <c r="K178" s="35">
        <f t="shared" si="14"/>
        <v>2303.1666666666665</v>
      </c>
      <c r="L178" s="32">
        <v>36</v>
      </c>
      <c r="M178" s="32">
        <v>4.04</v>
      </c>
      <c r="N178" s="32">
        <v>32.4</v>
      </c>
      <c r="O178" s="33">
        <v>0.5675</v>
      </c>
      <c r="P178" s="34">
        <f t="shared" si="15"/>
        <v>1307.0470833333334</v>
      </c>
      <c r="Q178" s="31">
        <f t="shared" si="16"/>
        <v>4974840</v>
      </c>
      <c r="R178" s="36">
        <f t="shared" si="17"/>
        <v>558287.6</v>
      </c>
      <c r="S178" s="36">
        <f t="shared" si="18"/>
        <v>4477356</v>
      </c>
      <c r="T178" s="36">
        <f t="shared" si="19"/>
        <v>78422.824999999997</v>
      </c>
      <c r="U178" s="36">
        <f t="shared" si="20"/>
        <v>180620836.44583333</v>
      </c>
    </row>
    <row r="179" spans="1:21" s="27" customFormat="1" x14ac:dyDescent="0.2">
      <c r="A179" s="13">
        <v>2016</v>
      </c>
      <c r="B179" s="13" t="s">
        <v>17</v>
      </c>
      <c r="C179" s="14"/>
      <c r="D179" s="13" t="s">
        <v>83</v>
      </c>
      <c r="E179" s="27" t="s">
        <v>44</v>
      </c>
      <c r="F179" s="27" t="s">
        <v>111</v>
      </c>
      <c r="G179" s="28" t="s">
        <v>78</v>
      </c>
      <c r="H179" s="35">
        <v>143601</v>
      </c>
      <c r="I179" s="27">
        <v>291</v>
      </c>
      <c r="J179" s="30">
        <v>360</v>
      </c>
      <c r="K179" s="35">
        <f t="shared" si="14"/>
        <v>398.89166666666665</v>
      </c>
      <c r="L179" s="32">
        <v>35.200000000000003</v>
      </c>
      <c r="M179" s="32">
        <v>4.8099999999999996</v>
      </c>
      <c r="N179" s="32">
        <v>29.1</v>
      </c>
      <c r="O179" s="33">
        <v>0.51929999999999998</v>
      </c>
      <c r="P179" s="34">
        <f t="shared" si="15"/>
        <v>207.1444425</v>
      </c>
      <c r="Q179" s="31">
        <f t="shared" si="16"/>
        <v>5054755.2</v>
      </c>
      <c r="R179" s="36">
        <f t="shared" si="17"/>
        <v>690720.80999999994</v>
      </c>
      <c r="S179" s="36">
        <f t="shared" si="18"/>
        <v>4178789.1</v>
      </c>
      <c r="T179" s="36">
        <f t="shared" si="19"/>
        <v>74571.999299999996</v>
      </c>
      <c r="U179" s="36">
        <f t="shared" si="20"/>
        <v>29746149.087442499</v>
      </c>
    </row>
    <row r="180" spans="1:21" s="27" customFormat="1" x14ac:dyDescent="0.2">
      <c r="A180" s="13">
        <v>2016</v>
      </c>
      <c r="B180" s="13" t="s">
        <v>17</v>
      </c>
      <c r="C180" s="14"/>
      <c r="D180" s="13" t="s">
        <v>83</v>
      </c>
      <c r="E180" s="27" t="s">
        <v>44</v>
      </c>
      <c r="F180" s="27" t="s">
        <v>26</v>
      </c>
      <c r="G180" s="28" t="s">
        <v>78</v>
      </c>
      <c r="H180" s="35">
        <v>300144</v>
      </c>
      <c r="I180" s="27">
        <v>605</v>
      </c>
      <c r="J180" s="30">
        <v>305</v>
      </c>
      <c r="K180" s="35">
        <f t="shared" si="14"/>
        <v>984.07868852459012</v>
      </c>
      <c r="L180" s="32">
        <v>34.6</v>
      </c>
      <c r="M180" s="32">
        <v>4.4400000000000004</v>
      </c>
      <c r="N180" s="32">
        <v>27.7</v>
      </c>
      <c r="O180" s="33">
        <v>0.53669999999999995</v>
      </c>
      <c r="P180" s="34">
        <f t="shared" si="15"/>
        <v>528.15503213114755</v>
      </c>
      <c r="Q180" s="31">
        <f t="shared" si="16"/>
        <v>10384982.4</v>
      </c>
      <c r="R180" s="36">
        <f t="shared" si="17"/>
        <v>1332639.3600000001</v>
      </c>
      <c r="S180" s="36">
        <f t="shared" si="18"/>
        <v>8313988.7999999998</v>
      </c>
      <c r="T180" s="36">
        <f t="shared" si="19"/>
        <v>161087.28479999999</v>
      </c>
      <c r="U180" s="36">
        <f t="shared" si="20"/>
        <v>158522563.96397114</v>
      </c>
    </row>
    <row r="181" spans="1:21" s="27" customFormat="1" x14ac:dyDescent="0.2">
      <c r="A181" s="13">
        <v>2016</v>
      </c>
      <c r="B181" s="13" t="s">
        <v>17</v>
      </c>
      <c r="C181" s="14"/>
      <c r="D181" s="13" t="s">
        <v>83</v>
      </c>
      <c r="E181" s="27" t="s">
        <v>45</v>
      </c>
      <c r="F181" s="27" t="s">
        <v>64</v>
      </c>
      <c r="G181" s="28" t="s">
        <v>78</v>
      </c>
      <c r="H181" s="35">
        <v>153136</v>
      </c>
      <c r="I181" s="27">
        <v>318</v>
      </c>
      <c r="J181" s="30">
        <v>187</v>
      </c>
      <c r="K181" s="35">
        <f t="shared" si="14"/>
        <v>818.90909090909088</v>
      </c>
      <c r="L181" s="32">
        <v>35.1</v>
      </c>
      <c r="M181" s="32">
        <v>4.82</v>
      </c>
      <c r="N181" s="32">
        <v>29.3</v>
      </c>
      <c r="O181" s="33">
        <v>0.54220000000000002</v>
      </c>
      <c r="P181" s="34">
        <f t="shared" si="15"/>
        <v>444.01250909090908</v>
      </c>
      <c r="Q181" s="31">
        <f t="shared" si="16"/>
        <v>5375073.6000000006</v>
      </c>
      <c r="R181" s="36">
        <f t="shared" si="17"/>
        <v>738115.52</v>
      </c>
      <c r="S181" s="36">
        <f t="shared" si="18"/>
        <v>4486884.8</v>
      </c>
      <c r="T181" s="36">
        <f t="shared" si="19"/>
        <v>83030.339200000002</v>
      </c>
      <c r="U181" s="36">
        <f t="shared" si="20"/>
        <v>67994299.592145458</v>
      </c>
    </row>
    <row r="182" spans="1:21" s="27" customFormat="1" x14ac:dyDescent="0.2">
      <c r="A182" s="13">
        <v>2016</v>
      </c>
      <c r="B182" s="13" t="s">
        <v>17</v>
      </c>
      <c r="C182" s="14"/>
      <c r="D182" s="13" t="s">
        <v>82</v>
      </c>
      <c r="E182" s="27" t="s">
        <v>45</v>
      </c>
      <c r="F182" s="27" t="s">
        <v>64</v>
      </c>
      <c r="G182" s="28" t="s">
        <v>78</v>
      </c>
      <c r="H182" s="35">
        <v>183737</v>
      </c>
      <c r="I182" s="27">
        <v>381</v>
      </c>
      <c r="J182" s="30">
        <v>107</v>
      </c>
      <c r="K182" s="35">
        <f t="shared" si="14"/>
        <v>1717.1682242990655</v>
      </c>
      <c r="L182" s="32">
        <v>37</v>
      </c>
      <c r="M182" s="32">
        <v>4.42</v>
      </c>
      <c r="N182" s="32">
        <v>30.5</v>
      </c>
      <c r="O182" s="33">
        <v>0.5706</v>
      </c>
      <c r="P182" s="34">
        <f t="shared" si="15"/>
        <v>979.81618878504673</v>
      </c>
      <c r="Q182" s="31">
        <f t="shared" si="16"/>
        <v>6798269</v>
      </c>
      <c r="R182" s="36">
        <f t="shared" si="17"/>
        <v>812117.54</v>
      </c>
      <c r="S182" s="36">
        <f t="shared" si="18"/>
        <v>5603978.5</v>
      </c>
      <c r="T182" s="36">
        <f t="shared" si="19"/>
        <v>104840.3322</v>
      </c>
      <c r="U182" s="36">
        <f t="shared" si="20"/>
        <v>180028487.07879815</v>
      </c>
    </row>
    <row r="183" spans="1:21" s="27" customFormat="1" x14ac:dyDescent="0.2">
      <c r="A183" s="13">
        <v>2016</v>
      </c>
      <c r="B183" s="13" t="s">
        <v>17</v>
      </c>
      <c r="C183" s="14"/>
      <c r="D183" s="13" t="s">
        <v>83</v>
      </c>
      <c r="E183" s="27" t="s">
        <v>44</v>
      </c>
      <c r="F183" s="27" t="s">
        <v>33</v>
      </c>
      <c r="G183" s="28" t="s">
        <v>78</v>
      </c>
      <c r="H183" s="35">
        <v>134325</v>
      </c>
      <c r="I183" s="27">
        <v>271</v>
      </c>
      <c r="J183" s="30">
        <v>100</v>
      </c>
      <c r="K183" s="35">
        <f t="shared" si="14"/>
        <v>1343.25</v>
      </c>
      <c r="L183" s="32">
        <v>36.229999999999997</v>
      </c>
      <c r="M183" s="32">
        <v>4.2489999999999997</v>
      </c>
      <c r="N183" s="32">
        <v>28.38</v>
      </c>
      <c r="O183" s="33">
        <v>0.54559999999999997</v>
      </c>
      <c r="P183" s="34">
        <f t="shared" si="15"/>
        <v>732.87720000000002</v>
      </c>
      <c r="Q183" s="31">
        <f t="shared" si="16"/>
        <v>4866594.75</v>
      </c>
      <c r="R183" s="36">
        <f t="shared" si="17"/>
        <v>570746.92499999993</v>
      </c>
      <c r="S183" s="36">
        <f t="shared" si="18"/>
        <v>3812143.5</v>
      </c>
      <c r="T183" s="36">
        <f t="shared" si="19"/>
        <v>73287.72</v>
      </c>
      <c r="U183" s="36">
        <f t="shared" si="20"/>
        <v>98443729.890000001</v>
      </c>
    </row>
    <row r="184" spans="1:21" s="27" customFormat="1" x14ac:dyDescent="0.2">
      <c r="A184" s="13">
        <v>2016</v>
      </c>
      <c r="B184" s="13" t="s">
        <v>17</v>
      </c>
      <c r="C184" s="14"/>
      <c r="D184" s="13" t="s">
        <v>83</v>
      </c>
      <c r="E184" s="27" t="s">
        <v>44</v>
      </c>
      <c r="F184" s="27" t="s">
        <v>31</v>
      </c>
      <c r="G184" s="28" t="s">
        <v>78</v>
      </c>
      <c r="H184" s="35">
        <v>36081</v>
      </c>
      <c r="I184" s="27">
        <v>74</v>
      </c>
      <c r="J184" s="30">
        <v>30.1</v>
      </c>
      <c r="K184" s="35">
        <f t="shared" si="14"/>
        <v>1198.7043189368769</v>
      </c>
      <c r="L184" s="32">
        <v>36.700000000000003</v>
      </c>
      <c r="M184" s="32">
        <v>3.96</v>
      </c>
      <c r="N184" s="32">
        <v>30.6</v>
      </c>
      <c r="O184" s="33">
        <v>0.57399999999999995</v>
      </c>
      <c r="P184" s="34">
        <f t="shared" si="15"/>
        <v>688.05627906976736</v>
      </c>
      <c r="Q184" s="31">
        <f t="shared" si="16"/>
        <v>1324172.7000000002</v>
      </c>
      <c r="R184" s="36">
        <f t="shared" si="17"/>
        <v>142880.76</v>
      </c>
      <c r="S184" s="36">
        <f t="shared" si="18"/>
        <v>1104078.6000000001</v>
      </c>
      <c r="T184" s="36">
        <f t="shared" si="19"/>
        <v>20710.493999999999</v>
      </c>
      <c r="U184" s="36">
        <f t="shared" si="20"/>
        <v>24825758.605116274</v>
      </c>
    </row>
    <row r="185" spans="1:21" s="27" customFormat="1" x14ac:dyDescent="0.2">
      <c r="A185" s="13">
        <v>2016</v>
      </c>
      <c r="B185" s="13" t="s">
        <v>19</v>
      </c>
      <c r="C185" s="14">
        <v>3</v>
      </c>
      <c r="D185" s="13" t="s">
        <v>83</v>
      </c>
      <c r="E185" s="27" t="s">
        <v>44</v>
      </c>
      <c r="F185" s="27" t="s">
        <v>20</v>
      </c>
      <c r="G185" s="28" t="s">
        <v>88</v>
      </c>
      <c r="H185" s="35">
        <v>201470</v>
      </c>
      <c r="I185" s="27">
        <v>407</v>
      </c>
      <c r="J185" s="30">
        <v>109</v>
      </c>
      <c r="K185" s="35">
        <f t="shared" si="14"/>
        <v>1848.3486238532109</v>
      </c>
      <c r="L185" s="32">
        <v>37.200000000000003</v>
      </c>
      <c r="M185" s="32">
        <v>4.33</v>
      </c>
      <c r="N185" s="32">
        <v>30.7</v>
      </c>
      <c r="O185" s="33">
        <v>0.56899999999999995</v>
      </c>
      <c r="P185" s="34">
        <f t="shared" si="15"/>
        <v>1051.710366972477</v>
      </c>
      <c r="Q185" s="31">
        <f t="shared" si="16"/>
        <v>7494684.0000000009</v>
      </c>
      <c r="R185" s="36">
        <f t="shared" si="17"/>
        <v>872365.1</v>
      </c>
      <c r="S185" s="36">
        <f t="shared" si="18"/>
        <v>6185129</v>
      </c>
      <c r="T185" s="36">
        <f t="shared" si="19"/>
        <v>114636.43</v>
      </c>
      <c r="U185" s="36">
        <f t="shared" si="20"/>
        <v>211888087.63394493</v>
      </c>
    </row>
    <row r="186" spans="1:21" s="27" customFormat="1" x14ac:dyDescent="0.2">
      <c r="A186" s="13">
        <v>2016</v>
      </c>
      <c r="B186" s="13" t="s">
        <v>50</v>
      </c>
      <c r="C186" s="14"/>
      <c r="D186" s="13" t="s">
        <v>83</v>
      </c>
      <c r="E186" s="27" t="s">
        <v>44</v>
      </c>
      <c r="F186" s="27" t="s">
        <v>114</v>
      </c>
      <c r="G186" s="28" t="s">
        <v>78</v>
      </c>
      <c r="H186" s="35">
        <v>363649</v>
      </c>
      <c r="I186" s="27">
        <v>748</v>
      </c>
      <c r="J186" s="30">
        <v>300</v>
      </c>
      <c r="K186" s="35">
        <f t="shared" si="14"/>
        <v>1212.1633333333334</v>
      </c>
      <c r="L186" s="32">
        <v>35.4</v>
      </c>
      <c r="M186" s="32">
        <v>3.36</v>
      </c>
      <c r="N186" s="32">
        <v>28.9</v>
      </c>
      <c r="O186" s="33">
        <v>0.53649999999999998</v>
      </c>
      <c r="P186" s="34">
        <f t="shared" si="15"/>
        <v>650.32562833333327</v>
      </c>
      <c r="Q186" s="31">
        <f t="shared" si="16"/>
        <v>12873174.6</v>
      </c>
      <c r="R186" s="36">
        <f t="shared" si="17"/>
        <v>1221860.6399999999</v>
      </c>
      <c r="S186" s="36">
        <f t="shared" si="18"/>
        <v>10509456.1</v>
      </c>
      <c r="T186" s="36">
        <f t="shared" si="19"/>
        <v>195097.68849999999</v>
      </c>
      <c r="U186" s="36">
        <f t="shared" si="20"/>
        <v>236490264.4177883</v>
      </c>
    </row>
    <row r="187" spans="1:21" s="27" customFormat="1" x14ac:dyDescent="0.2">
      <c r="A187" s="13">
        <v>2016</v>
      </c>
      <c r="B187" s="13" t="s">
        <v>50</v>
      </c>
      <c r="C187" s="14"/>
      <c r="D187" s="13" t="s">
        <v>83</v>
      </c>
      <c r="E187" s="27" t="s">
        <v>44</v>
      </c>
      <c r="F187" s="27" t="s">
        <v>114</v>
      </c>
      <c r="G187" s="28" t="s">
        <v>78</v>
      </c>
      <c r="H187" s="35">
        <v>51278</v>
      </c>
      <c r="I187" s="27">
        <v>103</v>
      </c>
      <c r="J187" s="30">
        <v>50</v>
      </c>
      <c r="K187" s="35">
        <f t="shared" si="14"/>
        <v>1025.56</v>
      </c>
      <c r="L187" s="32">
        <v>35.6</v>
      </c>
      <c r="M187" s="32">
        <v>4.38</v>
      </c>
      <c r="N187" s="32">
        <v>29.1</v>
      </c>
      <c r="O187" s="33">
        <v>0.56320000000000003</v>
      </c>
      <c r="P187" s="34">
        <f t="shared" si="15"/>
        <v>577.59539200000006</v>
      </c>
      <c r="Q187" s="31">
        <f t="shared" si="16"/>
        <v>1825496.8</v>
      </c>
      <c r="R187" s="36">
        <f t="shared" si="17"/>
        <v>224597.63999999998</v>
      </c>
      <c r="S187" s="36">
        <f t="shared" si="18"/>
        <v>1492189.8</v>
      </c>
      <c r="T187" s="36">
        <f t="shared" si="19"/>
        <v>28879.769600000003</v>
      </c>
      <c r="U187" s="36">
        <f t="shared" si="20"/>
        <v>29617936.510976002</v>
      </c>
    </row>
    <row r="188" spans="1:21" s="27" customFormat="1" x14ac:dyDescent="0.2">
      <c r="A188" s="13">
        <v>2016</v>
      </c>
      <c r="B188" s="13" t="s">
        <v>17</v>
      </c>
      <c r="C188" s="14"/>
      <c r="D188" s="13" t="s">
        <v>83</v>
      </c>
      <c r="E188" s="27" t="s">
        <v>44</v>
      </c>
      <c r="F188" s="27" t="s">
        <v>31</v>
      </c>
      <c r="G188" s="28" t="s">
        <v>78</v>
      </c>
      <c r="H188" s="35">
        <v>13392</v>
      </c>
      <c r="I188" s="27">
        <v>27</v>
      </c>
      <c r="J188" s="30">
        <v>9.6</v>
      </c>
      <c r="K188" s="35">
        <f t="shared" si="14"/>
        <v>1395</v>
      </c>
      <c r="L188" s="32">
        <v>37.1</v>
      </c>
      <c r="M188" s="32">
        <v>3.72</v>
      </c>
      <c r="N188" s="32">
        <v>30.1</v>
      </c>
      <c r="O188" s="33">
        <v>0.50290000000000001</v>
      </c>
      <c r="P188" s="34">
        <f t="shared" si="15"/>
        <v>701.54550000000006</v>
      </c>
      <c r="Q188" s="31">
        <f t="shared" si="16"/>
        <v>496843.2</v>
      </c>
      <c r="R188" s="36">
        <f t="shared" si="17"/>
        <v>49818.240000000005</v>
      </c>
      <c r="S188" s="36">
        <f t="shared" si="18"/>
        <v>403099.2</v>
      </c>
      <c r="T188" s="36">
        <f t="shared" si="19"/>
        <v>6734.8368</v>
      </c>
      <c r="U188" s="36">
        <f t="shared" si="20"/>
        <v>9395097.3360000011</v>
      </c>
    </row>
    <row r="189" spans="1:21" s="27" customFormat="1" x14ac:dyDescent="0.2">
      <c r="A189" s="13">
        <v>2016</v>
      </c>
      <c r="B189" s="13" t="s">
        <v>17</v>
      </c>
      <c r="C189" s="14"/>
      <c r="D189" s="13" t="s">
        <v>83</v>
      </c>
      <c r="E189" s="27" t="s">
        <v>44</v>
      </c>
      <c r="F189" s="27" t="s">
        <v>30</v>
      </c>
      <c r="G189" s="28" t="s">
        <v>78</v>
      </c>
      <c r="H189" s="35">
        <v>62543</v>
      </c>
      <c r="I189" s="27">
        <v>124</v>
      </c>
      <c r="J189" s="30">
        <v>78</v>
      </c>
      <c r="K189" s="35">
        <f t="shared" si="14"/>
        <v>801.83333333333337</v>
      </c>
      <c r="L189" s="32">
        <v>36.200000000000003</v>
      </c>
      <c r="M189" s="32">
        <v>4.21</v>
      </c>
      <c r="N189" s="32">
        <v>29.7</v>
      </c>
      <c r="O189" s="33">
        <v>0.55610000000000004</v>
      </c>
      <c r="P189" s="34">
        <f t="shared" si="15"/>
        <v>445.89951666666673</v>
      </c>
      <c r="Q189" s="31">
        <f t="shared" si="16"/>
        <v>2264056.6</v>
      </c>
      <c r="R189" s="36">
        <f t="shared" si="17"/>
        <v>263306.02999999997</v>
      </c>
      <c r="S189" s="36">
        <f t="shared" si="18"/>
        <v>1857527.0999999999</v>
      </c>
      <c r="T189" s="36">
        <f t="shared" si="19"/>
        <v>34780.162300000004</v>
      </c>
      <c r="U189" s="36">
        <f t="shared" si="20"/>
        <v>27887893.470883336</v>
      </c>
    </row>
    <row r="190" spans="1:21" s="27" customFormat="1" x14ac:dyDescent="0.2">
      <c r="A190" s="13">
        <v>2016</v>
      </c>
      <c r="B190" s="13" t="s">
        <v>39</v>
      </c>
      <c r="C190" s="14"/>
      <c r="D190" s="13" t="s">
        <v>83</v>
      </c>
      <c r="E190" s="27" t="s">
        <v>44</v>
      </c>
      <c r="F190" s="27" t="s">
        <v>114</v>
      </c>
      <c r="G190" s="28" t="s">
        <v>78</v>
      </c>
      <c r="H190" s="35">
        <v>170835</v>
      </c>
      <c r="I190" s="27">
        <v>348</v>
      </c>
      <c r="J190" s="30">
        <v>120</v>
      </c>
      <c r="K190" s="35">
        <f t="shared" si="14"/>
        <v>1423.625</v>
      </c>
      <c r="L190" s="32">
        <v>36.1</v>
      </c>
      <c r="M190" s="32">
        <v>3.55</v>
      </c>
      <c r="N190" s="32">
        <v>29.1</v>
      </c>
      <c r="O190" s="33">
        <v>0.55879999999999996</v>
      </c>
      <c r="P190" s="34">
        <f t="shared" si="15"/>
        <v>795.52165000000002</v>
      </c>
      <c r="Q190" s="31">
        <f t="shared" si="16"/>
        <v>6167143.5</v>
      </c>
      <c r="R190" s="36">
        <f t="shared" si="17"/>
        <v>606464.25</v>
      </c>
      <c r="S190" s="36">
        <f t="shared" si="18"/>
        <v>4971298.5</v>
      </c>
      <c r="T190" s="36">
        <f t="shared" si="19"/>
        <v>95462.597999999998</v>
      </c>
      <c r="U190" s="36">
        <f t="shared" si="20"/>
        <v>135902941.07775</v>
      </c>
    </row>
    <row r="191" spans="1:21" s="27" customFormat="1" x14ac:dyDescent="0.2">
      <c r="A191" s="13">
        <v>2016</v>
      </c>
      <c r="B191" s="13" t="s">
        <v>17</v>
      </c>
      <c r="C191" s="14"/>
      <c r="D191" s="13" t="s">
        <v>83</v>
      </c>
      <c r="E191" s="27" t="s">
        <v>44</v>
      </c>
      <c r="F191" s="27" t="s">
        <v>30</v>
      </c>
      <c r="G191" s="28" t="s">
        <v>78</v>
      </c>
      <c r="H191" s="35">
        <v>143137</v>
      </c>
      <c r="I191" s="27">
        <v>284</v>
      </c>
      <c r="J191" s="30">
        <v>130</v>
      </c>
      <c r="K191" s="35">
        <f t="shared" si="14"/>
        <v>1101.0538461538461</v>
      </c>
      <c r="L191" s="32">
        <v>36.5</v>
      </c>
      <c r="M191" s="32">
        <v>4.22</v>
      </c>
      <c r="N191" s="32">
        <v>30.4</v>
      </c>
      <c r="O191" s="33">
        <v>0.56730000000000003</v>
      </c>
      <c r="P191" s="34">
        <f t="shared" si="15"/>
        <v>624.62784692307696</v>
      </c>
      <c r="Q191" s="31">
        <f t="shared" si="16"/>
        <v>5224500.5</v>
      </c>
      <c r="R191" s="36">
        <f t="shared" si="17"/>
        <v>604038.14</v>
      </c>
      <c r="S191" s="36">
        <f t="shared" si="18"/>
        <v>4351364.8</v>
      </c>
      <c r="T191" s="36">
        <f t="shared" si="19"/>
        <v>81201.6201</v>
      </c>
      <c r="U191" s="36">
        <f t="shared" si="20"/>
        <v>89407356.125028461</v>
      </c>
    </row>
    <row r="192" spans="1:21" s="27" customFormat="1" x14ac:dyDescent="0.2">
      <c r="A192" s="13">
        <v>2016</v>
      </c>
      <c r="B192" s="13" t="s">
        <v>39</v>
      </c>
      <c r="C192" s="14">
        <v>3.25</v>
      </c>
      <c r="D192" s="13" t="s">
        <v>83</v>
      </c>
      <c r="E192" s="27" t="s">
        <v>44</v>
      </c>
      <c r="F192" s="27" t="s">
        <v>20</v>
      </c>
      <c r="G192" s="28" t="s">
        <v>78</v>
      </c>
      <c r="H192" s="35">
        <v>169506</v>
      </c>
      <c r="I192" s="27">
        <v>344</v>
      </c>
      <c r="J192" s="30">
        <v>120</v>
      </c>
      <c r="K192" s="35">
        <f t="shared" si="14"/>
        <v>1412.55</v>
      </c>
      <c r="L192" s="32">
        <v>35.96</v>
      </c>
      <c r="M192" s="32">
        <v>3.95</v>
      </c>
      <c r="N192" s="32">
        <v>28.71</v>
      </c>
      <c r="O192" s="33">
        <v>0.56410000000000005</v>
      </c>
      <c r="P192" s="34">
        <f t="shared" si="15"/>
        <v>796.81945500000006</v>
      </c>
      <c r="Q192" s="31">
        <f t="shared" si="16"/>
        <v>6095435.7599999998</v>
      </c>
      <c r="R192" s="36">
        <f t="shared" si="17"/>
        <v>669548.70000000007</v>
      </c>
      <c r="S192" s="36">
        <f t="shared" si="18"/>
        <v>4866517.26</v>
      </c>
      <c r="T192" s="36">
        <f t="shared" si="19"/>
        <v>95618.334600000002</v>
      </c>
      <c r="U192" s="36">
        <f t="shared" si="20"/>
        <v>135065678.53923002</v>
      </c>
    </row>
    <row r="193" spans="1:21" s="27" customFormat="1" x14ac:dyDescent="0.2">
      <c r="A193" s="13">
        <v>2016</v>
      </c>
      <c r="B193" s="13" t="s">
        <v>17</v>
      </c>
      <c r="C193" s="14"/>
      <c r="D193" s="13" t="s">
        <v>83</v>
      </c>
      <c r="E193" s="27" t="s">
        <v>44</v>
      </c>
      <c r="F193" s="27" t="s">
        <v>52</v>
      </c>
      <c r="G193" s="28" t="s">
        <v>78</v>
      </c>
      <c r="H193" s="35">
        <v>26907</v>
      </c>
      <c r="I193" s="27">
        <v>56</v>
      </c>
      <c r="J193" s="30">
        <v>30</v>
      </c>
      <c r="K193" s="35">
        <f t="shared" si="14"/>
        <v>896.9</v>
      </c>
      <c r="L193" s="32">
        <v>36.159999999999997</v>
      </c>
      <c r="M193" s="32">
        <v>4.1900000000000004</v>
      </c>
      <c r="N193" s="32">
        <v>29.98</v>
      </c>
      <c r="O193" s="33">
        <v>0.56950000000000001</v>
      </c>
      <c r="P193" s="34">
        <f t="shared" si="15"/>
        <v>510.78455000000002</v>
      </c>
      <c r="Q193" s="31">
        <f t="shared" si="16"/>
        <v>972957.11999999988</v>
      </c>
      <c r="R193" s="36">
        <f t="shared" si="17"/>
        <v>112740.33000000002</v>
      </c>
      <c r="S193" s="36">
        <f t="shared" si="18"/>
        <v>806671.86</v>
      </c>
      <c r="T193" s="36">
        <f t="shared" si="19"/>
        <v>15323.5365</v>
      </c>
      <c r="U193" s="36">
        <f t="shared" si="20"/>
        <v>13743679.886850001</v>
      </c>
    </row>
    <row r="194" spans="1:21" s="27" customFormat="1" x14ac:dyDescent="0.2">
      <c r="A194" s="13">
        <v>2016</v>
      </c>
      <c r="B194" s="13" t="s">
        <v>17</v>
      </c>
      <c r="C194" s="14"/>
      <c r="D194" s="13" t="s">
        <v>83</v>
      </c>
      <c r="E194" s="27" t="s">
        <v>44</v>
      </c>
      <c r="F194" s="27" t="s">
        <v>52</v>
      </c>
      <c r="G194" s="28" t="s">
        <v>78</v>
      </c>
      <c r="H194" s="35">
        <v>182956</v>
      </c>
      <c r="I194" s="27">
        <v>377</v>
      </c>
      <c r="J194" s="30">
        <v>240</v>
      </c>
      <c r="K194" s="35">
        <f t="shared" si="14"/>
        <v>762.31666666666672</v>
      </c>
      <c r="L194" s="32">
        <v>36.01</v>
      </c>
      <c r="M194" s="32">
        <v>4.1399999999999997</v>
      </c>
      <c r="N194" s="32">
        <v>29.61</v>
      </c>
      <c r="O194" s="33">
        <v>0.55410000000000004</v>
      </c>
      <c r="P194" s="34">
        <f t="shared" si="15"/>
        <v>422.39966500000003</v>
      </c>
      <c r="Q194" s="31">
        <f t="shared" si="16"/>
        <v>6588245.5599999996</v>
      </c>
      <c r="R194" s="36">
        <f t="shared" si="17"/>
        <v>757437.84</v>
      </c>
      <c r="S194" s="36">
        <f t="shared" si="18"/>
        <v>5417327.1600000001</v>
      </c>
      <c r="T194" s="36">
        <f t="shared" si="19"/>
        <v>101375.91960000001</v>
      </c>
      <c r="U194" s="36">
        <f t="shared" si="20"/>
        <v>77280553.109740004</v>
      </c>
    </row>
    <row r="195" spans="1:21" s="27" customFormat="1" x14ac:dyDescent="0.2">
      <c r="A195" s="13">
        <v>2016</v>
      </c>
      <c r="B195" s="13" t="s">
        <v>39</v>
      </c>
      <c r="C195" s="14"/>
      <c r="D195" s="13" t="s">
        <v>82</v>
      </c>
      <c r="E195" s="27" t="s">
        <v>44</v>
      </c>
      <c r="F195" s="27" t="s">
        <v>16</v>
      </c>
      <c r="G195" s="28" t="s">
        <v>79</v>
      </c>
      <c r="H195" s="35">
        <v>165677</v>
      </c>
      <c r="I195" s="27">
        <v>338</v>
      </c>
      <c r="J195" s="30">
        <v>81</v>
      </c>
      <c r="K195" s="35">
        <f t="shared" ref="K195:K258" si="21">IF(J195="",0,H195/J195)</f>
        <v>2045.3950617283951</v>
      </c>
      <c r="L195" s="32">
        <v>37.200000000000003</v>
      </c>
      <c r="M195" s="32">
        <v>4.3499999999999996</v>
      </c>
      <c r="N195" s="32">
        <v>27.68</v>
      </c>
      <c r="O195" s="33">
        <v>0.57069999999999999</v>
      </c>
      <c r="P195" s="34">
        <f t="shared" ref="P195:P258" si="22">IF(J195="",0,O195*H195/J195)</f>
        <v>1167.306961728395</v>
      </c>
      <c r="Q195" s="31">
        <f t="shared" ref="Q195:Q258" si="23">$H195*L195</f>
        <v>6163184.4000000004</v>
      </c>
      <c r="R195" s="36">
        <f t="shared" ref="R195:R258" si="24">$H195*M195</f>
        <v>720694.95</v>
      </c>
      <c r="S195" s="36">
        <f t="shared" ref="S195:S258" si="25">$H195*N195</f>
        <v>4585939.3600000003</v>
      </c>
      <c r="T195" s="36">
        <f t="shared" ref="T195:T258" si="26">$H195*O195</f>
        <v>94551.863899999997</v>
      </c>
      <c r="U195" s="36">
        <f t="shared" ref="U195:U258" si="27">$H195*P195</f>
        <v>193395915.49827531</v>
      </c>
    </row>
    <row r="196" spans="1:21" s="27" customFormat="1" x14ac:dyDescent="0.2">
      <c r="A196" s="13">
        <v>2016</v>
      </c>
      <c r="B196" s="13" t="s">
        <v>17</v>
      </c>
      <c r="C196" s="14"/>
      <c r="D196" s="13" t="s">
        <v>83</v>
      </c>
      <c r="E196" s="27" t="s">
        <v>44</v>
      </c>
      <c r="F196" s="27" t="s">
        <v>52</v>
      </c>
      <c r="G196" s="28" t="s">
        <v>78</v>
      </c>
      <c r="H196" s="35">
        <v>65573</v>
      </c>
      <c r="I196" s="27">
        <v>135</v>
      </c>
      <c r="J196" s="30">
        <v>100</v>
      </c>
      <c r="K196" s="35">
        <f t="shared" si="21"/>
        <v>655.73</v>
      </c>
      <c r="L196" s="32">
        <v>35.53</v>
      </c>
      <c r="M196" s="32">
        <v>4.2300000000000004</v>
      </c>
      <c r="N196" s="32">
        <v>29.51</v>
      </c>
      <c r="O196" s="33">
        <v>0.55869999999999997</v>
      </c>
      <c r="P196" s="34">
        <f t="shared" si="22"/>
        <v>366.35635100000002</v>
      </c>
      <c r="Q196" s="31">
        <f t="shared" si="23"/>
        <v>2329808.69</v>
      </c>
      <c r="R196" s="36">
        <f t="shared" si="24"/>
        <v>277373.79000000004</v>
      </c>
      <c r="S196" s="36">
        <f t="shared" si="25"/>
        <v>1935059.2300000002</v>
      </c>
      <c r="T196" s="36">
        <f t="shared" si="26"/>
        <v>36635.6351</v>
      </c>
      <c r="U196" s="36">
        <f t="shared" si="27"/>
        <v>24023085.004123002</v>
      </c>
    </row>
    <row r="197" spans="1:21" s="27" customFormat="1" x14ac:dyDescent="0.2">
      <c r="A197" s="13">
        <v>2016</v>
      </c>
      <c r="B197" s="13" t="s">
        <v>17</v>
      </c>
      <c r="C197" s="14"/>
      <c r="D197" s="13" t="s">
        <v>83</v>
      </c>
      <c r="E197" s="27" t="s">
        <v>44</v>
      </c>
      <c r="F197" s="27" t="s">
        <v>52</v>
      </c>
      <c r="G197" s="28" t="s">
        <v>78</v>
      </c>
      <c r="H197" s="35">
        <v>72538</v>
      </c>
      <c r="I197" s="27">
        <v>150</v>
      </c>
      <c r="J197" s="30">
        <v>138</v>
      </c>
      <c r="K197" s="35">
        <f t="shared" si="21"/>
        <v>525.63768115942025</v>
      </c>
      <c r="L197" s="32">
        <v>35.729999999999997</v>
      </c>
      <c r="M197" s="32">
        <v>3.73</v>
      </c>
      <c r="N197" s="32">
        <v>29.63</v>
      </c>
      <c r="O197" s="33">
        <v>0.5544</v>
      </c>
      <c r="P197" s="34">
        <f t="shared" si="22"/>
        <v>291.41353043478261</v>
      </c>
      <c r="Q197" s="31">
        <f t="shared" si="23"/>
        <v>2591782.7399999998</v>
      </c>
      <c r="R197" s="36">
        <f t="shared" si="24"/>
        <v>270566.74</v>
      </c>
      <c r="S197" s="36">
        <f t="shared" si="25"/>
        <v>2149300.94</v>
      </c>
      <c r="T197" s="36">
        <f t="shared" si="26"/>
        <v>40215.067199999998</v>
      </c>
      <c r="U197" s="36">
        <f t="shared" si="27"/>
        <v>21138554.670678262</v>
      </c>
    </row>
    <row r="198" spans="1:21" s="27" customFormat="1" x14ac:dyDescent="0.2">
      <c r="A198" s="13">
        <v>2016</v>
      </c>
      <c r="B198" s="13" t="s">
        <v>17</v>
      </c>
      <c r="C198" s="14"/>
      <c r="D198" s="13" t="s">
        <v>83</v>
      </c>
      <c r="E198" s="27" t="s">
        <v>44</v>
      </c>
      <c r="F198" s="27" t="s">
        <v>52</v>
      </c>
      <c r="G198" s="28" t="s">
        <v>78</v>
      </c>
      <c r="H198" s="35">
        <v>89678</v>
      </c>
      <c r="I198" s="27">
        <v>183</v>
      </c>
      <c r="J198" s="30">
        <v>105</v>
      </c>
      <c r="K198" s="35">
        <f t="shared" si="21"/>
        <v>854.0761904761905</v>
      </c>
      <c r="L198" s="32">
        <v>35.93</v>
      </c>
      <c r="M198" s="32">
        <v>4.47</v>
      </c>
      <c r="N198" s="32">
        <v>29.52</v>
      </c>
      <c r="O198" s="33">
        <v>0.55940000000000001</v>
      </c>
      <c r="P198" s="34">
        <f t="shared" si="22"/>
        <v>477.77022095238095</v>
      </c>
      <c r="Q198" s="31">
        <f t="shared" si="23"/>
        <v>3222130.54</v>
      </c>
      <c r="R198" s="36">
        <f t="shared" si="24"/>
        <v>400860.66</v>
      </c>
      <c r="S198" s="36">
        <f t="shared" si="25"/>
        <v>2647294.56</v>
      </c>
      <c r="T198" s="36">
        <f t="shared" si="26"/>
        <v>50165.873200000002</v>
      </c>
      <c r="U198" s="36">
        <f t="shared" si="27"/>
        <v>42845477.87456762</v>
      </c>
    </row>
    <row r="199" spans="1:21" s="27" customFormat="1" x14ac:dyDescent="0.2">
      <c r="A199" s="13">
        <v>2016</v>
      </c>
      <c r="B199" s="13" t="s">
        <v>17</v>
      </c>
      <c r="C199" s="14"/>
      <c r="D199" s="13" t="s">
        <v>83</v>
      </c>
      <c r="E199" s="27" t="s">
        <v>44</v>
      </c>
      <c r="F199" s="27" t="s">
        <v>52</v>
      </c>
      <c r="G199" s="28" t="s">
        <v>78</v>
      </c>
      <c r="H199" s="35">
        <v>129337</v>
      </c>
      <c r="I199" s="27">
        <v>267</v>
      </c>
      <c r="J199" s="30">
        <v>197</v>
      </c>
      <c r="K199" s="35">
        <f t="shared" si="21"/>
        <v>656.53299492385781</v>
      </c>
      <c r="L199" s="32">
        <v>35.72</v>
      </c>
      <c r="M199" s="32">
        <v>4.13</v>
      </c>
      <c r="N199" s="32">
        <v>29.18</v>
      </c>
      <c r="O199" s="33">
        <v>0.55030000000000001</v>
      </c>
      <c r="P199" s="34">
        <f t="shared" si="22"/>
        <v>361.29010710659901</v>
      </c>
      <c r="Q199" s="31">
        <f t="shared" si="23"/>
        <v>4619917.6399999997</v>
      </c>
      <c r="R199" s="36">
        <f t="shared" si="24"/>
        <v>534161.80999999994</v>
      </c>
      <c r="S199" s="36">
        <f t="shared" si="25"/>
        <v>3774053.66</v>
      </c>
      <c r="T199" s="36">
        <f t="shared" si="26"/>
        <v>71174.151100000003</v>
      </c>
      <c r="U199" s="36">
        <f t="shared" si="27"/>
        <v>46728178.582846195</v>
      </c>
    </row>
    <row r="200" spans="1:21" s="27" customFormat="1" x14ac:dyDescent="0.2">
      <c r="A200" s="13">
        <v>2016</v>
      </c>
      <c r="B200" s="13" t="s">
        <v>39</v>
      </c>
      <c r="C200" s="14">
        <v>5</v>
      </c>
      <c r="D200" s="13" t="s">
        <v>83</v>
      </c>
      <c r="E200" s="27" t="s">
        <v>44</v>
      </c>
      <c r="F200" s="27" t="s">
        <v>20</v>
      </c>
      <c r="G200" s="28" t="s">
        <v>78</v>
      </c>
      <c r="H200" s="35">
        <v>169506</v>
      </c>
      <c r="I200" s="27">
        <v>344</v>
      </c>
      <c r="J200" s="30">
        <v>120</v>
      </c>
      <c r="K200" s="35">
        <f t="shared" si="21"/>
        <v>1412.55</v>
      </c>
      <c r="L200" s="32">
        <v>35.96</v>
      </c>
      <c r="M200" s="32">
        <v>3.95</v>
      </c>
      <c r="N200" s="32">
        <v>28.71</v>
      </c>
      <c r="O200" s="33">
        <v>0.56406900000000004</v>
      </c>
      <c r="P200" s="34">
        <f t="shared" si="22"/>
        <v>796.77566594999996</v>
      </c>
      <c r="Q200" s="31">
        <f t="shared" si="23"/>
        <v>6095435.7599999998</v>
      </c>
      <c r="R200" s="36">
        <f t="shared" si="24"/>
        <v>669548.70000000007</v>
      </c>
      <c r="S200" s="36">
        <f t="shared" si="25"/>
        <v>4866517.26</v>
      </c>
      <c r="T200" s="36">
        <f t="shared" si="26"/>
        <v>95613.079914000002</v>
      </c>
      <c r="U200" s="36">
        <f t="shared" si="27"/>
        <v>135058256.03252068</v>
      </c>
    </row>
    <row r="201" spans="1:21" s="27" customFormat="1" x14ac:dyDescent="0.2">
      <c r="A201" s="13">
        <v>2016</v>
      </c>
      <c r="B201" s="13" t="s">
        <v>17</v>
      </c>
      <c r="C201" s="14"/>
      <c r="D201" s="13" t="s">
        <v>83</v>
      </c>
      <c r="E201" s="27" t="s">
        <v>44</v>
      </c>
      <c r="F201" s="27" t="s">
        <v>52</v>
      </c>
      <c r="G201" s="28" t="s">
        <v>78</v>
      </c>
      <c r="H201" s="35">
        <v>303455</v>
      </c>
      <c r="I201" s="27">
        <v>625</v>
      </c>
      <c r="J201" s="30">
        <v>413</v>
      </c>
      <c r="K201" s="35">
        <f t="shared" si="21"/>
        <v>734.75786924939462</v>
      </c>
      <c r="L201" s="32">
        <v>35.64</v>
      </c>
      <c r="M201" s="32">
        <v>3.99</v>
      </c>
      <c r="N201" s="32">
        <v>28.95</v>
      </c>
      <c r="O201" s="33">
        <v>0.53649999999999998</v>
      </c>
      <c r="P201" s="34">
        <f t="shared" si="22"/>
        <v>394.19759685230019</v>
      </c>
      <c r="Q201" s="31">
        <f t="shared" si="23"/>
        <v>10815136.199999999</v>
      </c>
      <c r="R201" s="36">
        <f t="shared" si="24"/>
        <v>1210785.45</v>
      </c>
      <c r="S201" s="36">
        <f t="shared" si="25"/>
        <v>8785022.25</v>
      </c>
      <c r="T201" s="36">
        <f t="shared" si="26"/>
        <v>162803.60749999998</v>
      </c>
      <c r="U201" s="36">
        <f t="shared" si="27"/>
        <v>119621231.75281475</v>
      </c>
    </row>
    <row r="202" spans="1:21" s="27" customFormat="1" x14ac:dyDescent="0.2">
      <c r="A202" s="13">
        <v>2016</v>
      </c>
      <c r="B202" s="13" t="s">
        <v>39</v>
      </c>
      <c r="C202" s="14">
        <v>3.75</v>
      </c>
      <c r="D202" s="13" t="s">
        <v>83</v>
      </c>
      <c r="E202" s="27" t="s">
        <v>44</v>
      </c>
      <c r="F202" s="27" t="s">
        <v>20</v>
      </c>
      <c r="G202" s="28" t="s">
        <v>78</v>
      </c>
      <c r="H202" s="35">
        <v>185207</v>
      </c>
      <c r="I202" s="27">
        <v>376</v>
      </c>
      <c r="J202" s="30">
        <v>120</v>
      </c>
      <c r="K202" s="35">
        <f t="shared" si="21"/>
        <v>1543.3916666666667</v>
      </c>
      <c r="L202" s="32">
        <v>36.31</v>
      </c>
      <c r="M202" s="32">
        <v>4.47</v>
      </c>
      <c r="N202" s="32">
        <v>29.31</v>
      </c>
      <c r="O202" s="33">
        <v>0.54400000000000004</v>
      </c>
      <c r="P202" s="34">
        <f t="shared" si="22"/>
        <v>839.60506666666674</v>
      </c>
      <c r="Q202" s="31">
        <f t="shared" si="23"/>
        <v>6724866.1700000009</v>
      </c>
      <c r="R202" s="36">
        <f t="shared" si="24"/>
        <v>827875.28999999992</v>
      </c>
      <c r="S202" s="36">
        <f t="shared" si="25"/>
        <v>5428417.1699999999</v>
      </c>
      <c r="T202" s="36">
        <f t="shared" si="26"/>
        <v>100752.60800000001</v>
      </c>
      <c r="U202" s="36">
        <f t="shared" si="27"/>
        <v>155500735.58213335</v>
      </c>
    </row>
    <row r="203" spans="1:21" s="27" customFormat="1" x14ac:dyDescent="0.2">
      <c r="A203" s="13">
        <v>2016</v>
      </c>
      <c r="B203" s="13" t="s">
        <v>39</v>
      </c>
      <c r="C203" s="14">
        <v>4.25</v>
      </c>
      <c r="D203" s="13" t="s">
        <v>83</v>
      </c>
      <c r="E203" s="27" t="s">
        <v>44</v>
      </c>
      <c r="F203" s="27" t="s">
        <v>20</v>
      </c>
      <c r="G203" s="28" t="s">
        <v>78</v>
      </c>
      <c r="H203" s="35">
        <v>171659</v>
      </c>
      <c r="I203" s="27">
        <v>349</v>
      </c>
      <c r="J203" s="30">
        <v>120</v>
      </c>
      <c r="K203" s="35">
        <f t="shared" si="21"/>
        <v>1430.4916666666666</v>
      </c>
      <c r="L203" s="32">
        <v>35.799999999999997</v>
      </c>
      <c r="M203" s="32">
        <v>4.0999999999999996</v>
      </c>
      <c r="N203" s="32">
        <v>28.8</v>
      </c>
      <c r="O203" s="33">
        <v>0.56610000000000005</v>
      </c>
      <c r="P203" s="34">
        <f t="shared" si="22"/>
        <v>809.80133250000006</v>
      </c>
      <c r="Q203" s="31">
        <f t="shared" si="23"/>
        <v>6145392.1999999993</v>
      </c>
      <c r="R203" s="36">
        <f t="shared" si="24"/>
        <v>703801.89999999991</v>
      </c>
      <c r="S203" s="36">
        <f t="shared" si="25"/>
        <v>4943779.2</v>
      </c>
      <c r="T203" s="36">
        <f t="shared" si="26"/>
        <v>97176.159900000013</v>
      </c>
      <c r="U203" s="36">
        <f t="shared" si="27"/>
        <v>139009686.93561751</v>
      </c>
    </row>
    <row r="204" spans="1:21" s="27" customFormat="1" x14ac:dyDescent="0.2">
      <c r="A204" s="13">
        <v>2016</v>
      </c>
      <c r="B204" s="13" t="s">
        <v>39</v>
      </c>
      <c r="C204" s="14"/>
      <c r="D204" s="13" t="s">
        <v>83</v>
      </c>
      <c r="E204" s="27" t="s">
        <v>44</v>
      </c>
      <c r="F204" s="27" t="s">
        <v>20</v>
      </c>
      <c r="G204" s="28" t="s">
        <v>78</v>
      </c>
      <c r="H204" s="35">
        <v>133836</v>
      </c>
      <c r="I204" s="27">
        <v>265</v>
      </c>
      <c r="J204" s="30">
        <v>120</v>
      </c>
      <c r="K204" s="35">
        <f t="shared" si="21"/>
        <v>1115.3</v>
      </c>
      <c r="L204" s="32">
        <v>35.78</v>
      </c>
      <c r="M204" s="32">
        <v>4.05</v>
      </c>
      <c r="N204" s="32">
        <v>29.18</v>
      </c>
      <c r="O204" s="33">
        <v>0.54498999999999997</v>
      </c>
      <c r="P204" s="34">
        <f t="shared" si="22"/>
        <v>607.82734700000003</v>
      </c>
      <c r="Q204" s="31">
        <f t="shared" si="23"/>
        <v>4788652.08</v>
      </c>
      <c r="R204" s="36">
        <f t="shared" si="24"/>
        <v>542035.79999999993</v>
      </c>
      <c r="S204" s="36">
        <f t="shared" si="25"/>
        <v>3905334.48</v>
      </c>
      <c r="T204" s="36">
        <f t="shared" si="26"/>
        <v>72939.281640000001</v>
      </c>
      <c r="U204" s="36">
        <f t="shared" si="27"/>
        <v>81349180.813092008</v>
      </c>
    </row>
    <row r="205" spans="1:21" s="27" customFormat="1" x14ac:dyDescent="0.2">
      <c r="A205" s="13">
        <v>2016</v>
      </c>
      <c r="B205" s="13" t="s">
        <v>39</v>
      </c>
      <c r="C205" s="14"/>
      <c r="D205" s="13" t="s">
        <v>83</v>
      </c>
      <c r="E205" s="27" t="s">
        <v>44</v>
      </c>
      <c r="F205" s="27" t="s">
        <v>20</v>
      </c>
      <c r="G205" s="28" t="s">
        <v>78</v>
      </c>
      <c r="H205" s="35">
        <v>153747</v>
      </c>
      <c r="I205" s="27">
        <v>312</v>
      </c>
      <c r="J205" s="30">
        <v>120</v>
      </c>
      <c r="K205" s="35">
        <f t="shared" si="21"/>
        <v>1281.2249999999999</v>
      </c>
      <c r="L205" s="32">
        <v>35.9</v>
      </c>
      <c r="M205" s="32">
        <v>4.03</v>
      </c>
      <c r="N205" s="32">
        <v>28.49</v>
      </c>
      <c r="O205" s="33">
        <v>0.555477</v>
      </c>
      <c r="P205" s="34">
        <f t="shared" si="22"/>
        <v>711.69101932500007</v>
      </c>
      <c r="Q205" s="31">
        <f t="shared" si="23"/>
        <v>5519517.2999999998</v>
      </c>
      <c r="R205" s="36">
        <f t="shared" si="24"/>
        <v>619600.41</v>
      </c>
      <c r="S205" s="36">
        <f t="shared" si="25"/>
        <v>4380252.0299999993</v>
      </c>
      <c r="T205" s="36">
        <f t="shared" si="26"/>
        <v>85402.922319000005</v>
      </c>
      <c r="U205" s="36">
        <f t="shared" si="27"/>
        <v>109420359.14816079</v>
      </c>
    </row>
    <row r="206" spans="1:21" s="27" customFormat="1" x14ac:dyDescent="0.2">
      <c r="A206" s="13">
        <v>2016</v>
      </c>
      <c r="B206" s="13" t="s">
        <v>50</v>
      </c>
      <c r="C206" s="14">
        <v>1.9</v>
      </c>
      <c r="D206" s="13" t="s">
        <v>83</v>
      </c>
      <c r="E206" s="27" t="s">
        <v>44</v>
      </c>
      <c r="F206" s="27" t="s">
        <v>20</v>
      </c>
      <c r="G206" s="28" t="s">
        <v>78</v>
      </c>
      <c r="H206" s="35">
        <v>83276</v>
      </c>
      <c r="I206" s="27">
        <v>167</v>
      </c>
      <c r="J206" s="30">
        <v>60</v>
      </c>
      <c r="K206" s="35">
        <f t="shared" si="21"/>
        <v>1387.9333333333334</v>
      </c>
      <c r="L206" s="32">
        <v>36.229999999999997</v>
      </c>
      <c r="M206" s="32">
        <v>4.41</v>
      </c>
      <c r="N206" s="32">
        <v>29.09</v>
      </c>
      <c r="O206" s="33">
        <v>0.56018500000000004</v>
      </c>
      <c r="P206" s="34">
        <f t="shared" si="22"/>
        <v>777.4994343333334</v>
      </c>
      <c r="Q206" s="31">
        <f t="shared" si="23"/>
        <v>3017089.4799999995</v>
      </c>
      <c r="R206" s="36">
        <f t="shared" si="24"/>
        <v>367247.16000000003</v>
      </c>
      <c r="S206" s="36">
        <f t="shared" si="25"/>
        <v>2422498.84</v>
      </c>
      <c r="T206" s="36">
        <f t="shared" si="26"/>
        <v>46649.966060000006</v>
      </c>
      <c r="U206" s="36">
        <f t="shared" si="27"/>
        <v>64747042.89354267</v>
      </c>
    </row>
    <row r="207" spans="1:21" s="27" customFormat="1" x14ac:dyDescent="0.2">
      <c r="A207" s="13">
        <v>2016</v>
      </c>
      <c r="B207" s="13" t="s">
        <v>50</v>
      </c>
      <c r="C207" s="14">
        <v>1.9</v>
      </c>
      <c r="D207" s="13" t="s">
        <v>83</v>
      </c>
      <c r="E207" s="27" t="s">
        <v>44</v>
      </c>
      <c r="F207" s="27" t="s">
        <v>20</v>
      </c>
      <c r="G207" s="28" t="s">
        <v>78</v>
      </c>
      <c r="H207" s="35">
        <v>83276</v>
      </c>
      <c r="I207" s="27">
        <v>167</v>
      </c>
      <c r="J207" s="30">
        <v>60</v>
      </c>
      <c r="K207" s="35">
        <f t="shared" si="21"/>
        <v>1387.9333333333334</v>
      </c>
      <c r="L207" s="32">
        <v>36.229999999999997</v>
      </c>
      <c r="M207" s="32">
        <v>4.41</v>
      </c>
      <c r="N207" s="32">
        <v>29.09</v>
      </c>
      <c r="O207" s="33">
        <v>0.56020000000000003</v>
      </c>
      <c r="P207" s="34">
        <f t="shared" si="22"/>
        <v>777.52025333333347</v>
      </c>
      <c r="Q207" s="31">
        <f t="shared" si="23"/>
        <v>3017089.4799999995</v>
      </c>
      <c r="R207" s="36">
        <f t="shared" si="24"/>
        <v>367247.16000000003</v>
      </c>
      <c r="S207" s="36">
        <f t="shared" si="25"/>
        <v>2422498.84</v>
      </c>
      <c r="T207" s="36">
        <f t="shared" si="26"/>
        <v>46651.215200000006</v>
      </c>
      <c r="U207" s="36">
        <f t="shared" si="27"/>
        <v>64748776.616586678</v>
      </c>
    </row>
    <row r="208" spans="1:21" s="27" customFormat="1" x14ac:dyDescent="0.2">
      <c r="A208" s="13">
        <v>2016</v>
      </c>
      <c r="B208" s="13" t="s">
        <v>50</v>
      </c>
      <c r="C208" s="14">
        <v>1.9</v>
      </c>
      <c r="D208" s="13" t="s">
        <v>83</v>
      </c>
      <c r="E208" s="27" t="s">
        <v>44</v>
      </c>
      <c r="F208" s="27" t="s">
        <v>20</v>
      </c>
      <c r="G208" s="28" t="s">
        <v>78</v>
      </c>
      <c r="H208" s="35">
        <v>83267</v>
      </c>
      <c r="I208" s="27">
        <v>167</v>
      </c>
      <c r="J208" s="30">
        <v>60</v>
      </c>
      <c r="K208" s="35">
        <f t="shared" si="21"/>
        <v>1387.7833333333333</v>
      </c>
      <c r="L208" s="32">
        <v>36.200000000000003</v>
      </c>
      <c r="M208" s="32">
        <v>4.4000000000000004</v>
      </c>
      <c r="N208" s="32">
        <v>29.1</v>
      </c>
      <c r="O208" s="33">
        <v>0.56018500000000004</v>
      </c>
      <c r="P208" s="34">
        <f t="shared" si="22"/>
        <v>777.41540658333338</v>
      </c>
      <c r="Q208" s="31">
        <f t="shared" si="23"/>
        <v>3014265.4000000004</v>
      </c>
      <c r="R208" s="36">
        <f t="shared" si="24"/>
        <v>366374.80000000005</v>
      </c>
      <c r="S208" s="36">
        <f t="shared" si="25"/>
        <v>2423069.7000000002</v>
      </c>
      <c r="T208" s="36">
        <f t="shared" si="26"/>
        <v>46644.924395000002</v>
      </c>
      <c r="U208" s="36">
        <f t="shared" si="27"/>
        <v>64733048.659974419</v>
      </c>
    </row>
    <row r="209" spans="1:21" s="27" customFormat="1" x14ac:dyDescent="0.2">
      <c r="A209" s="13">
        <v>2016</v>
      </c>
      <c r="B209" s="13" t="s">
        <v>39</v>
      </c>
      <c r="C209" s="14"/>
      <c r="D209" s="13" t="s">
        <v>83</v>
      </c>
      <c r="E209" s="27" t="s">
        <v>44</v>
      </c>
      <c r="F209" s="27" t="s">
        <v>20</v>
      </c>
      <c r="G209" s="28" t="s">
        <v>78</v>
      </c>
      <c r="H209" s="35">
        <v>164317</v>
      </c>
      <c r="I209" s="27">
        <v>341</v>
      </c>
      <c r="J209" s="30">
        <v>120</v>
      </c>
      <c r="K209" s="35">
        <f t="shared" si="21"/>
        <v>1369.3083333333334</v>
      </c>
      <c r="L209" s="32">
        <v>35.76</v>
      </c>
      <c r="M209" s="32">
        <v>3.56</v>
      </c>
      <c r="N209" s="32">
        <v>28.24</v>
      </c>
      <c r="O209" s="33">
        <v>0.53590000000000004</v>
      </c>
      <c r="P209" s="34">
        <f t="shared" si="22"/>
        <v>733.81233583333346</v>
      </c>
      <c r="Q209" s="31">
        <f t="shared" si="23"/>
        <v>5875975.9199999999</v>
      </c>
      <c r="R209" s="36">
        <f t="shared" si="24"/>
        <v>584968.52</v>
      </c>
      <c r="S209" s="36">
        <f t="shared" si="25"/>
        <v>4640312.08</v>
      </c>
      <c r="T209" s="36">
        <f t="shared" si="26"/>
        <v>88057.48030000001</v>
      </c>
      <c r="U209" s="36">
        <f t="shared" si="27"/>
        <v>120577841.58712585</v>
      </c>
    </row>
    <row r="210" spans="1:21" s="27" customFormat="1" x14ac:dyDescent="0.2">
      <c r="A210" s="13">
        <v>2016</v>
      </c>
      <c r="B210" s="13" t="s">
        <v>39</v>
      </c>
      <c r="C210" s="14">
        <v>4.5</v>
      </c>
      <c r="D210" s="13" t="s">
        <v>83</v>
      </c>
      <c r="E210" s="27" t="s">
        <v>44</v>
      </c>
      <c r="F210" s="27" t="s">
        <v>20</v>
      </c>
      <c r="G210" s="28" t="s">
        <v>78</v>
      </c>
      <c r="H210" s="35">
        <v>117654</v>
      </c>
      <c r="I210" s="27">
        <v>239</v>
      </c>
      <c r="J210" s="30">
        <v>88</v>
      </c>
      <c r="K210" s="35">
        <f t="shared" si="21"/>
        <v>1336.9772727272727</v>
      </c>
      <c r="L210" s="32">
        <v>35.479999999999997</v>
      </c>
      <c r="M210" s="32">
        <v>3.69</v>
      </c>
      <c r="N210" s="32">
        <v>27.89</v>
      </c>
      <c r="O210" s="33">
        <v>0.55287900000000001</v>
      </c>
      <c r="P210" s="34">
        <f t="shared" si="22"/>
        <v>739.18665756818177</v>
      </c>
      <c r="Q210" s="31">
        <f t="shared" si="23"/>
        <v>4174363.9199999995</v>
      </c>
      <c r="R210" s="36">
        <f t="shared" si="24"/>
        <v>434143.26</v>
      </c>
      <c r="S210" s="36">
        <f t="shared" si="25"/>
        <v>3281370.06</v>
      </c>
      <c r="T210" s="36">
        <f t="shared" si="26"/>
        <v>65048.425865999998</v>
      </c>
      <c r="U210" s="36">
        <f t="shared" si="27"/>
        <v>86968267.009526864</v>
      </c>
    </row>
    <row r="211" spans="1:21" s="27" customFormat="1" x14ac:dyDescent="0.2">
      <c r="A211" s="13">
        <v>2016</v>
      </c>
      <c r="B211" s="13" t="s">
        <v>39</v>
      </c>
      <c r="C211" s="14">
        <v>3.5</v>
      </c>
      <c r="D211" s="13" t="s">
        <v>83</v>
      </c>
      <c r="E211" s="27" t="s">
        <v>44</v>
      </c>
      <c r="F211" s="27" t="s">
        <v>20</v>
      </c>
      <c r="G211" s="28" t="s">
        <v>78</v>
      </c>
      <c r="H211" s="35">
        <v>67753</v>
      </c>
      <c r="I211" s="27">
        <v>139</v>
      </c>
      <c r="J211" s="30">
        <v>60</v>
      </c>
      <c r="K211" s="35">
        <f t="shared" si="21"/>
        <v>1129.2166666666667</v>
      </c>
      <c r="L211" s="32">
        <v>35.840000000000003</v>
      </c>
      <c r="M211" s="32">
        <v>3.68</v>
      </c>
      <c r="N211" s="32">
        <v>28.62</v>
      </c>
      <c r="O211" s="33">
        <v>0.514127</v>
      </c>
      <c r="P211" s="34">
        <f t="shared" si="22"/>
        <v>580.56077718333336</v>
      </c>
      <c r="Q211" s="31">
        <f t="shared" si="23"/>
        <v>2428267.52</v>
      </c>
      <c r="R211" s="36">
        <f t="shared" si="24"/>
        <v>249331.04</v>
      </c>
      <c r="S211" s="36">
        <f t="shared" si="25"/>
        <v>1939090.86</v>
      </c>
      <c r="T211" s="36">
        <f t="shared" si="26"/>
        <v>34833.646631000003</v>
      </c>
      <c r="U211" s="36">
        <f t="shared" si="27"/>
        <v>39334734.336502388</v>
      </c>
    </row>
    <row r="212" spans="1:21" s="27" customFormat="1" x14ac:dyDescent="0.2">
      <c r="A212" s="13">
        <v>2016</v>
      </c>
      <c r="B212" s="13" t="s">
        <v>39</v>
      </c>
      <c r="C212" s="14">
        <v>3</v>
      </c>
      <c r="D212" s="13" t="s">
        <v>83</v>
      </c>
      <c r="E212" s="27" t="s">
        <v>44</v>
      </c>
      <c r="F212" s="27" t="s">
        <v>20</v>
      </c>
      <c r="G212" s="28" t="s">
        <v>78</v>
      </c>
      <c r="H212" s="35">
        <v>244792</v>
      </c>
      <c r="I212" s="27">
        <v>493</v>
      </c>
      <c r="J212" s="30">
        <v>192</v>
      </c>
      <c r="K212" s="35">
        <f t="shared" si="21"/>
        <v>1274.9583333333333</v>
      </c>
      <c r="L212" s="32">
        <v>35.200000000000003</v>
      </c>
      <c r="M212" s="32">
        <v>4.58</v>
      </c>
      <c r="N212" s="32">
        <v>28.5</v>
      </c>
      <c r="O212" s="33">
        <v>0.5575</v>
      </c>
      <c r="P212" s="34">
        <f t="shared" si="22"/>
        <v>710.78927083333338</v>
      </c>
      <c r="Q212" s="31">
        <f t="shared" si="23"/>
        <v>8616678.4000000004</v>
      </c>
      <c r="R212" s="36">
        <f t="shared" si="24"/>
        <v>1121147.3600000001</v>
      </c>
      <c r="S212" s="36">
        <f t="shared" si="25"/>
        <v>6976572</v>
      </c>
      <c r="T212" s="36">
        <f t="shared" si="26"/>
        <v>136471.54</v>
      </c>
      <c r="U212" s="36">
        <f t="shared" si="27"/>
        <v>173995527.18583333</v>
      </c>
    </row>
    <row r="213" spans="1:21" s="27" customFormat="1" x14ac:dyDescent="0.2">
      <c r="A213" s="13">
        <v>2016</v>
      </c>
      <c r="B213" s="13" t="s">
        <v>39</v>
      </c>
      <c r="C213" s="14">
        <v>3.5</v>
      </c>
      <c r="D213" s="13" t="s">
        <v>83</v>
      </c>
      <c r="E213" s="27" t="s">
        <v>44</v>
      </c>
      <c r="F213" s="27" t="s">
        <v>20</v>
      </c>
      <c r="G213" s="28" t="s">
        <v>78</v>
      </c>
      <c r="H213" s="35">
        <v>82444</v>
      </c>
      <c r="I213" s="27">
        <v>172</v>
      </c>
      <c r="J213" s="30">
        <v>80</v>
      </c>
      <c r="K213" s="35">
        <f t="shared" si="21"/>
        <v>1030.55</v>
      </c>
      <c r="L213" s="32">
        <v>35.299999999999997</v>
      </c>
      <c r="M213" s="32">
        <v>3.62</v>
      </c>
      <c r="N213" s="32">
        <v>28.16</v>
      </c>
      <c r="O213" s="33">
        <v>0.530138</v>
      </c>
      <c r="P213" s="34">
        <f t="shared" si="22"/>
        <v>546.33371590000002</v>
      </c>
      <c r="Q213" s="31">
        <f t="shared" si="23"/>
        <v>2910273.1999999997</v>
      </c>
      <c r="R213" s="36">
        <f t="shared" si="24"/>
        <v>298447.28000000003</v>
      </c>
      <c r="S213" s="36">
        <f t="shared" si="25"/>
        <v>2321623.04</v>
      </c>
      <c r="T213" s="36">
        <f t="shared" si="26"/>
        <v>43706.697271999998</v>
      </c>
      <c r="U213" s="36">
        <f t="shared" si="27"/>
        <v>45041936.873659603</v>
      </c>
    </row>
    <row r="214" spans="1:21" s="27" customFormat="1" x14ac:dyDescent="0.2">
      <c r="A214" s="13">
        <v>2016</v>
      </c>
      <c r="B214" s="13" t="s">
        <v>50</v>
      </c>
      <c r="C214" s="14"/>
      <c r="D214" s="13" t="s">
        <v>83</v>
      </c>
      <c r="E214" s="27" t="s">
        <v>44</v>
      </c>
      <c r="F214" s="27" t="s">
        <v>20</v>
      </c>
      <c r="G214" s="28" t="s">
        <v>78</v>
      </c>
      <c r="H214" s="35">
        <v>94251</v>
      </c>
      <c r="I214" s="27">
        <v>193</v>
      </c>
      <c r="J214" s="30">
        <v>120</v>
      </c>
      <c r="K214" s="35">
        <f t="shared" si="21"/>
        <v>785.42499999999995</v>
      </c>
      <c r="L214" s="32">
        <v>35.56</v>
      </c>
      <c r="M214" s="32">
        <v>4.5</v>
      </c>
      <c r="N214" s="32">
        <v>28.78</v>
      </c>
      <c r="O214" s="33">
        <v>0.55589999999999995</v>
      </c>
      <c r="P214" s="34">
        <f t="shared" si="22"/>
        <v>436.61775749999998</v>
      </c>
      <c r="Q214" s="31">
        <f t="shared" si="23"/>
        <v>3351565.56</v>
      </c>
      <c r="R214" s="36">
        <f t="shared" si="24"/>
        <v>424129.5</v>
      </c>
      <c r="S214" s="36">
        <f t="shared" si="25"/>
        <v>2712543.7800000003</v>
      </c>
      <c r="T214" s="36">
        <f t="shared" si="26"/>
        <v>52394.130899999996</v>
      </c>
      <c r="U214" s="36">
        <f t="shared" si="27"/>
        <v>41151660.262132496</v>
      </c>
    </row>
    <row r="215" spans="1:21" s="27" customFormat="1" x14ac:dyDescent="0.2">
      <c r="A215" s="13">
        <v>2016</v>
      </c>
      <c r="B215" s="13" t="s">
        <v>17</v>
      </c>
      <c r="C215" s="14"/>
      <c r="D215" s="13" t="s">
        <v>83</v>
      </c>
      <c r="E215" s="27" t="s">
        <v>44</v>
      </c>
      <c r="F215" s="27" t="s">
        <v>52</v>
      </c>
      <c r="G215" s="28" t="s">
        <v>78</v>
      </c>
      <c r="H215" s="35">
        <v>73381</v>
      </c>
      <c r="I215" s="27">
        <v>155</v>
      </c>
      <c r="J215" s="30">
        <v>93</v>
      </c>
      <c r="K215" s="35">
        <f t="shared" si="21"/>
        <v>789.04301075268813</v>
      </c>
      <c r="L215" s="32">
        <v>35.020000000000003</v>
      </c>
      <c r="M215" s="32">
        <v>3.67</v>
      </c>
      <c r="N215" s="32">
        <v>28.6</v>
      </c>
      <c r="O215" s="33">
        <v>0.49709999999999999</v>
      </c>
      <c r="P215" s="34">
        <f t="shared" si="22"/>
        <v>392.23328064516124</v>
      </c>
      <c r="Q215" s="31">
        <f t="shared" si="23"/>
        <v>2569802.62</v>
      </c>
      <c r="R215" s="36">
        <f t="shared" si="24"/>
        <v>269308.27</v>
      </c>
      <c r="S215" s="36">
        <f t="shared" si="25"/>
        <v>2098696.6</v>
      </c>
      <c r="T215" s="36">
        <f t="shared" si="26"/>
        <v>36477.695099999997</v>
      </c>
      <c r="U215" s="36">
        <f t="shared" si="27"/>
        <v>28782470.367022578</v>
      </c>
    </row>
    <row r="216" spans="1:21" s="27" customFormat="1" x14ac:dyDescent="0.2">
      <c r="A216" s="13">
        <v>2016</v>
      </c>
      <c r="B216" s="13" t="s">
        <v>17</v>
      </c>
      <c r="C216" s="14"/>
      <c r="D216" s="13" t="s">
        <v>83</v>
      </c>
      <c r="E216" s="27" t="s">
        <v>44</v>
      </c>
      <c r="F216" s="27" t="s">
        <v>52</v>
      </c>
      <c r="G216" s="28" t="s">
        <v>78</v>
      </c>
      <c r="H216" s="35">
        <v>30984</v>
      </c>
      <c r="I216" s="27">
        <v>63</v>
      </c>
      <c r="J216" s="30">
        <v>39</v>
      </c>
      <c r="K216" s="35">
        <f t="shared" si="21"/>
        <v>794.46153846153845</v>
      </c>
      <c r="L216" s="32">
        <v>35.590000000000003</v>
      </c>
      <c r="M216" s="32">
        <v>4.13</v>
      </c>
      <c r="N216" s="32">
        <v>29.33</v>
      </c>
      <c r="O216" s="33">
        <v>0.52800000000000002</v>
      </c>
      <c r="P216" s="34">
        <f t="shared" si="22"/>
        <v>419.47569230769233</v>
      </c>
      <c r="Q216" s="31">
        <f t="shared" si="23"/>
        <v>1102720.56</v>
      </c>
      <c r="R216" s="36">
        <f t="shared" si="24"/>
        <v>127963.92</v>
      </c>
      <c r="S216" s="36">
        <f t="shared" si="25"/>
        <v>908760.72</v>
      </c>
      <c r="T216" s="36">
        <f t="shared" si="26"/>
        <v>16359.552000000001</v>
      </c>
      <c r="U216" s="36">
        <f t="shared" si="27"/>
        <v>12997034.850461539</v>
      </c>
    </row>
    <row r="217" spans="1:21" s="27" customFormat="1" x14ac:dyDescent="0.2">
      <c r="A217" s="13">
        <v>2016</v>
      </c>
      <c r="B217" s="13" t="s">
        <v>39</v>
      </c>
      <c r="C217" s="14"/>
      <c r="D217" s="13" t="s">
        <v>82</v>
      </c>
      <c r="E217" s="27" t="s">
        <v>44</v>
      </c>
      <c r="F217" s="27" t="s">
        <v>16</v>
      </c>
      <c r="G217" s="28" t="s">
        <v>79</v>
      </c>
      <c r="H217" s="35">
        <v>112238</v>
      </c>
      <c r="I217" s="27">
        <v>227</v>
      </c>
      <c r="J217" s="30">
        <v>60</v>
      </c>
      <c r="K217" s="35">
        <f t="shared" si="21"/>
        <v>1870.6333333333334</v>
      </c>
      <c r="L217" s="32">
        <v>36.89</v>
      </c>
      <c r="M217" s="32">
        <v>4.72</v>
      </c>
      <c r="N217" s="32">
        <v>28.32</v>
      </c>
      <c r="O217" s="33">
        <v>0.57069999999999999</v>
      </c>
      <c r="P217" s="34">
        <f t="shared" si="22"/>
        <v>1067.5704433333333</v>
      </c>
      <c r="Q217" s="31">
        <f t="shared" si="23"/>
        <v>4140459.82</v>
      </c>
      <c r="R217" s="36">
        <f t="shared" si="24"/>
        <v>529763.36</v>
      </c>
      <c r="S217" s="36">
        <f t="shared" si="25"/>
        <v>3178580.16</v>
      </c>
      <c r="T217" s="36">
        <f t="shared" si="26"/>
        <v>64054.226600000002</v>
      </c>
      <c r="U217" s="36">
        <f t="shared" si="27"/>
        <v>119821971.41884667</v>
      </c>
    </row>
    <row r="218" spans="1:21" s="27" customFormat="1" x14ac:dyDescent="0.2">
      <c r="A218" s="13">
        <v>2016</v>
      </c>
      <c r="B218" s="13" t="s">
        <v>50</v>
      </c>
      <c r="C218" s="14">
        <v>1.6</v>
      </c>
      <c r="D218" s="13" t="s">
        <v>82</v>
      </c>
      <c r="E218" s="27" t="s">
        <v>44</v>
      </c>
      <c r="F218" s="27" t="s">
        <v>16</v>
      </c>
      <c r="G218" s="28" t="s">
        <v>79</v>
      </c>
      <c r="H218" s="35">
        <v>102289</v>
      </c>
      <c r="I218" s="27">
        <v>207</v>
      </c>
      <c r="J218" s="30">
        <v>60</v>
      </c>
      <c r="K218" s="35">
        <f t="shared" si="21"/>
        <v>1704.8166666666666</v>
      </c>
      <c r="L218" s="32">
        <v>37.630000000000003</v>
      </c>
      <c r="M218" s="32">
        <v>4.1900000000000004</v>
      </c>
      <c r="N218" s="32">
        <v>29.48</v>
      </c>
      <c r="O218" s="33">
        <v>0.57450000000000001</v>
      </c>
      <c r="P218" s="34">
        <f t="shared" si="22"/>
        <v>979.41717500000004</v>
      </c>
      <c r="Q218" s="31">
        <f t="shared" si="23"/>
        <v>3849135.0700000003</v>
      </c>
      <c r="R218" s="36">
        <f t="shared" si="24"/>
        <v>428590.91000000003</v>
      </c>
      <c r="S218" s="36">
        <f t="shared" si="25"/>
        <v>3015479.72</v>
      </c>
      <c r="T218" s="36">
        <f t="shared" si="26"/>
        <v>58765.030500000001</v>
      </c>
      <c r="U218" s="36">
        <f t="shared" si="27"/>
        <v>100183603.41357501</v>
      </c>
    </row>
    <row r="219" spans="1:21" s="27" customFormat="1" x14ac:dyDescent="0.2">
      <c r="A219" s="13">
        <v>2016</v>
      </c>
      <c r="B219" s="13" t="s">
        <v>39</v>
      </c>
      <c r="C219" s="14"/>
      <c r="D219" s="13" t="s">
        <v>82</v>
      </c>
      <c r="E219" s="27" t="s">
        <v>44</v>
      </c>
      <c r="F219" s="27" t="s">
        <v>16</v>
      </c>
      <c r="G219" s="28" t="s">
        <v>79</v>
      </c>
      <c r="H219" s="35">
        <v>138795</v>
      </c>
      <c r="I219" s="27">
        <v>286</v>
      </c>
      <c r="J219" s="30">
        <v>124</v>
      </c>
      <c r="K219" s="35">
        <f t="shared" si="21"/>
        <v>1119.3145161290322</v>
      </c>
      <c r="L219" s="32">
        <v>35.22</v>
      </c>
      <c r="M219" s="32">
        <v>4.1100000000000003</v>
      </c>
      <c r="N219" s="32">
        <v>27.64</v>
      </c>
      <c r="O219" s="33">
        <v>0.56000000000000005</v>
      </c>
      <c r="P219" s="34">
        <f t="shared" si="22"/>
        <v>626.81612903225812</v>
      </c>
      <c r="Q219" s="31">
        <f t="shared" si="23"/>
        <v>4888359.8999999994</v>
      </c>
      <c r="R219" s="36">
        <f t="shared" si="24"/>
        <v>570447.45000000007</v>
      </c>
      <c r="S219" s="36">
        <f t="shared" si="25"/>
        <v>3836293.8000000003</v>
      </c>
      <c r="T219" s="36">
        <f t="shared" si="26"/>
        <v>77725.200000000012</v>
      </c>
      <c r="U219" s="36">
        <f t="shared" si="27"/>
        <v>86998944.629032269</v>
      </c>
    </row>
    <row r="220" spans="1:21" s="27" customFormat="1" x14ac:dyDescent="0.2">
      <c r="A220" s="13">
        <v>2016</v>
      </c>
      <c r="B220" s="13" t="s">
        <v>50</v>
      </c>
      <c r="C220" s="14">
        <v>1</v>
      </c>
      <c r="D220" s="13" t="s">
        <v>82</v>
      </c>
      <c r="E220" s="27" t="s">
        <v>44</v>
      </c>
      <c r="F220" s="27" t="s">
        <v>16</v>
      </c>
      <c r="G220" s="28" t="s">
        <v>99</v>
      </c>
      <c r="H220" s="35">
        <v>95120</v>
      </c>
      <c r="I220" s="27">
        <v>195</v>
      </c>
      <c r="J220" s="30">
        <v>62</v>
      </c>
      <c r="K220" s="35">
        <f t="shared" si="21"/>
        <v>1534.1935483870968</v>
      </c>
      <c r="L220" s="32">
        <v>36.82</v>
      </c>
      <c r="M220" s="32">
        <v>4.87</v>
      </c>
      <c r="N220" s="32">
        <v>32.92</v>
      </c>
      <c r="O220" s="33">
        <v>0.5756</v>
      </c>
      <c r="P220" s="34">
        <f t="shared" si="22"/>
        <v>883.08180645161292</v>
      </c>
      <c r="Q220" s="31">
        <f t="shared" si="23"/>
        <v>3502318.4</v>
      </c>
      <c r="R220" s="36">
        <f t="shared" si="24"/>
        <v>463234.4</v>
      </c>
      <c r="S220" s="36">
        <f t="shared" si="25"/>
        <v>3131350.4000000004</v>
      </c>
      <c r="T220" s="36">
        <f t="shared" si="26"/>
        <v>54751.072</v>
      </c>
      <c r="U220" s="36">
        <f t="shared" si="27"/>
        <v>83998741.429677427</v>
      </c>
    </row>
    <row r="221" spans="1:21" s="27" customFormat="1" x14ac:dyDescent="0.2">
      <c r="A221" s="13">
        <v>2016</v>
      </c>
      <c r="B221" s="13" t="s">
        <v>50</v>
      </c>
      <c r="C221" s="14">
        <v>1</v>
      </c>
      <c r="D221" s="13" t="s">
        <v>82</v>
      </c>
      <c r="E221" s="27" t="s">
        <v>44</v>
      </c>
      <c r="F221" s="27" t="s">
        <v>16</v>
      </c>
      <c r="G221" s="28" t="s">
        <v>99</v>
      </c>
      <c r="H221" s="35">
        <v>49147</v>
      </c>
      <c r="I221" s="27">
        <v>100</v>
      </c>
      <c r="J221" s="30">
        <v>43</v>
      </c>
      <c r="K221" s="35">
        <f t="shared" si="21"/>
        <v>1142.953488372093</v>
      </c>
      <c r="L221" s="32">
        <v>36.99</v>
      </c>
      <c r="M221" s="32">
        <v>5.04</v>
      </c>
      <c r="N221" s="32">
        <v>33.700000000000003</v>
      </c>
      <c r="O221" s="33">
        <v>0.55249999999999999</v>
      </c>
      <c r="P221" s="34">
        <f t="shared" si="22"/>
        <v>631.48180232558138</v>
      </c>
      <c r="Q221" s="31">
        <f t="shared" si="23"/>
        <v>1817947.53</v>
      </c>
      <c r="R221" s="36">
        <f t="shared" si="24"/>
        <v>247700.88</v>
      </c>
      <c r="S221" s="36">
        <f t="shared" si="25"/>
        <v>1656253.9000000001</v>
      </c>
      <c r="T221" s="36">
        <f t="shared" si="26"/>
        <v>27153.717499999999</v>
      </c>
      <c r="U221" s="36">
        <f t="shared" si="27"/>
        <v>31035436.138895348</v>
      </c>
    </row>
    <row r="222" spans="1:21" s="27" customFormat="1" x14ac:dyDescent="0.2">
      <c r="A222" s="13">
        <v>2016</v>
      </c>
      <c r="B222" s="13" t="s">
        <v>50</v>
      </c>
      <c r="C222" s="14">
        <v>1</v>
      </c>
      <c r="D222" s="13" t="s">
        <v>83</v>
      </c>
      <c r="E222" s="27" t="s">
        <v>44</v>
      </c>
      <c r="F222" s="27" t="s">
        <v>16</v>
      </c>
      <c r="G222" s="28" t="s">
        <v>99</v>
      </c>
      <c r="H222" s="35">
        <v>61811</v>
      </c>
      <c r="I222" s="27">
        <v>124</v>
      </c>
      <c r="J222" s="30">
        <v>60</v>
      </c>
      <c r="K222" s="35">
        <f t="shared" si="21"/>
        <v>1030.1833333333334</v>
      </c>
      <c r="L222" s="32">
        <v>36.51</v>
      </c>
      <c r="M222" s="32">
        <v>4.9800000000000004</v>
      </c>
      <c r="N222" s="32">
        <v>33.21</v>
      </c>
      <c r="O222" s="33">
        <v>0.55569999999999997</v>
      </c>
      <c r="P222" s="34">
        <f t="shared" si="22"/>
        <v>572.47287833333337</v>
      </c>
      <c r="Q222" s="31">
        <f t="shared" si="23"/>
        <v>2256719.61</v>
      </c>
      <c r="R222" s="36">
        <f t="shared" si="24"/>
        <v>307818.78000000003</v>
      </c>
      <c r="S222" s="36">
        <f t="shared" si="25"/>
        <v>2052743.31</v>
      </c>
      <c r="T222" s="36">
        <f t="shared" si="26"/>
        <v>34348.3727</v>
      </c>
      <c r="U222" s="36">
        <f t="shared" si="27"/>
        <v>35385121.082661666</v>
      </c>
    </row>
    <row r="223" spans="1:21" s="27" customFormat="1" x14ac:dyDescent="0.2">
      <c r="A223" s="13">
        <v>2016</v>
      </c>
      <c r="B223" s="13" t="s">
        <v>50</v>
      </c>
      <c r="C223" s="14">
        <v>1</v>
      </c>
      <c r="D223" s="13" t="s">
        <v>82</v>
      </c>
      <c r="E223" s="27" t="s">
        <v>44</v>
      </c>
      <c r="F223" s="27" t="s">
        <v>16</v>
      </c>
      <c r="G223" s="28" t="s">
        <v>100</v>
      </c>
      <c r="H223" s="35">
        <v>98658</v>
      </c>
      <c r="I223" s="27">
        <v>200</v>
      </c>
      <c r="J223" s="30">
        <v>80</v>
      </c>
      <c r="K223" s="35">
        <f t="shared" si="21"/>
        <v>1233.2249999999999</v>
      </c>
      <c r="L223" s="32">
        <v>36.99</v>
      </c>
      <c r="M223" s="32">
        <v>4.93</v>
      </c>
      <c r="N223" s="32">
        <v>34.4</v>
      </c>
      <c r="O223" s="33">
        <v>0.5645</v>
      </c>
      <c r="P223" s="34">
        <f t="shared" si="22"/>
        <v>696.15551249999999</v>
      </c>
      <c r="Q223" s="31">
        <f t="shared" si="23"/>
        <v>3649359.4200000004</v>
      </c>
      <c r="R223" s="36">
        <f t="shared" si="24"/>
        <v>486383.93999999994</v>
      </c>
      <c r="S223" s="36">
        <f t="shared" si="25"/>
        <v>3393835.1999999997</v>
      </c>
      <c r="T223" s="36">
        <f t="shared" si="26"/>
        <v>55692.440999999999</v>
      </c>
      <c r="U223" s="36">
        <f t="shared" si="27"/>
        <v>68681310.552224994</v>
      </c>
    </row>
    <row r="224" spans="1:21" s="27" customFormat="1" x14ac:dyDescent="0.2">
      <c r="A224" s="13">
        <v>2016</v>
      </c>
      <c r="B224" s="13" t="s">
        <v>39</v>
      </c>
      <c r="C224" s="14"/>
      <c r="D224" s="13" t="s">
        <v>83</v>
      </c>
      <c r="E224" s="27" t="s">
        <v>44</v>
      </c>
      <c r="F224" s="27" t="s">
        <v>20</v>
      </c>
      <c r="G224" s="28" t="s">
        <v>78</v>
      </c>
      <c r="H224" s="35">
        <v>140400</v>
      </c>
      <c r="I224" s="27">
        <v>282</v>
      </c>
      <c r="J224" s="30">
        <v>120</v>
      </c>
      <c r="K224" s="35">
        <f t="shared" si="21"/>
        <v>1170</v>
      </c>
      <c r="L224" s="32">
        <v>35.93</v>
      </c>
      <c r="M224" s="32">
        <v>3.76</v>
      </c>
      <c r="N224" s="32">
        <v>28.56</v>
      </c>
      <c r="O224" s="33">
        <v>0.54285700000000003</v>
      </c>
      <c r="P224" s="34">
        <f t="shared" si="22"/>
        <v>635.14269000000013</v>
      </c>
      <c r="Q224" s="31">
        <f t="shared" si="23"/>
        <v>5044572</v>
      </c>
      <c r="R224" s="36">
        <f t="shared" si="24"/>
        <v>527904</v>
      </c>
      <c r="S224" s="36">
        <f t="shared" si="25"/>
        <v>4009824</v>
      </c>
      <c r="T224" s="36">
        <f t="shared" si="26"/>
        <v>76217.122800000012</v>
      </c>
      <c r="U224" s="36">
        <f t="shared" si="27"/>
        <v>89174033.676000014</v>
      </c>
    </row>
    <row r="225" spans="1:21" s="27" customFormat="1" x14ac:dyDescent="0.2">
      <c r="A225" s="13">
        <v>2016</v>
      </c>
      <c r="B225" s="13" t="s">
        <v>17</v>
      </c>
      <c r="C225" s="14"/>
      <c r="D225" s="13" t="s">
        <v>83</v>
      </c>
      <c r="E225" s="27" t="s">
        <v>44</v>
      </c>
      <c r="F225" s="27" t="s">
        <v>91</v>
      </c>
      <c r="G225" s="28" t="s">
        <v>86</v>
      </c>
      <c r="H225" s="35">
        <v>11199</v>
      </c>
      <c r="I225" s="27">
        <v>22</v>
      </c>
      <c r="J225" s="30">
        <v>16.5</v>
      </c>
      <c r="K225" s="35">
        <f t="shared" si="21"/>
        <v>678.72727272727275</v>
      </c>
      <c r="L225" s="32">
        <v>33.549999999999997</v>
      </c>
      <c r="M225" s="32">
        <v>5.35</v>
      </c>
      <c r="N225" s="32">
        <v>31</v>
      </c>
      <c r="O225" s="33">
        <v>0.45569999999999999</v>
      </c>
      <c r="P225" s="34">
        <f t="shared" si="22"/>
        <v>309.29601818181817</v>
      </c>
      <c r="Q225" s="31">
        <f t="shared" si="23"/>
        <v>375726.44999999995</v>
      </c>
      <c r="R225" s="36">
        <f t="shared" si="24"/>
        <v>59914.649999999994</v>
      </c>
      <c r="S225" s="36">
        <f t="shared" si="25"/>
        <v>347169</v>
      </c>
      <c r="T225" s="36">
        <f t="shared" si="26"/>
        <v>5103.3842999999997</v>
      </c>
      <c r="U225" s="36">
        <f t="shared" si="27"/>
        <v>3463806.1076181815</v>
      </c>
    </row>
    <row r="226" spans="1:21" s="27" customFormat="1" x14ac:dyDescent="0.2">
      <c r="A226" s="13">
        <v>2016</v>
      </c>
      <c r="B226" s="13" t="s">
        <v>50</v>
      </c>
      <c r="C226" s="14">
        <v>1</v>
      </c>
      <c r="D226" s="13" t="s">
        <v>82</v>
      </c>
      <c r="E226" s="27" t="s">
        <v>44</v>
      </c>
      <c r="F226" s="27" t="s">
        <v>16</v>
      </c>
      <c r="G226" s="28" t="s">
        <v>99</v>
      </c>
      <c r="H226" s="35">
        <v>78519</v>
      </c>
      <c r="I226" s="27">
        <v>161</v>
      </c>
      <c r="J226" s="30">
        <v>97.5</v>
      </c>
      <c r="K226" s="35">
        <f t="shared" si="21"/>
        <v>805.32307692307688</v>
      </c>
      <c r="L226" s="32">
        <v>35.700000000000003</v>
      </c>
      <c r="M226" s="32">
        <v>5.2</v>
      </c>
      <c r="N226" s="32">
        <v>32.01</v>
      </c>
      <c r="O226" s="33">
        <v>0.54</v>
      </c>
      <c r="P226" s="34">
        <f t="shared" si="22"/>
        <v>434.87446153846156</v>
      </c>
      <c r="Q226" s="31">
        <f t="shared" si="23"/>
        <v>2803128.3000000003</v>
      </c>
      <c r="R226" s="36">
        <f t="shared" si="24"/>
        <v>408298.8</v>
      </c>
      <c r="S226" s="36">
        <f t="shared" si="25"/>
        <v>2513393.19</v>
      </c>
      <c r="T226" s="36">
        <f t="shared" si="26"/>
        <v>42400.26</v>
      </c>
      <c r="U226" s="36">
        <f t="shared" si="27"/>
        <v>34145907.84553846</v>
      </c>
    </row>
    <row r="227" spans="1:21" s="27" customFormat="1" x14ac:dyDescent="0.2">
      <c r="A227" s="13">
        <v>2016</v>
      </c>
      <c r="B227" s="13" t="s">
        <v>50</v>
      </c>
      <c r="C227" s="14">
        <v>1</v>
      </c>
      <c r="D227" s="13" t="s">
        <v>82</v>
      </c>
      <c r="E227" s="27" t="s">
        <v>44</v>
      </c>
      <c r="F227" s="27" t="s">
        <v>16</v>
      </c>
      <c r="G227" s="28" t="s">
        <v>103</v>
      </c>
      <c r="H227" s="35">
        <v>94665</v>
      </c>
      <c r="I227" s="27">
        <v>197</v>
      </c>
      <c r="J227" s="30">
        <v>120</v>
      </c>
      <c r="K227" s="35">
        <f t="shared" si="21"/>
        <v>788.875</v>
      </c>
      <c r="L227" s="32">
        <v>39.14</v>
      </c>
      <c r="M227" s="32">
        <v>3.87</v>
      </c>
      <c r="N227" s="32">
        <v>33.21</v>
      </c>
      <c r="O227" s="33">
        <v>0.57840000000000003</v>
      </c>
      <c r="P227" s="34">
        <f t="shared" si="22"/>
        <v>456.28530000000006</v>
      </c>
      <c r="Q227" s="31">
        <f t="shared" si="23"/>
        <v>3705188.1</v>
      </c>
      <c r="R227" s="36">
        <f t="shared" si="24"/>
        <v>366353.55</v>
      </c>
      <c r="S227" s="36">
        <f t="shared" si="25"/>
        <v>3143824.65</v>
      </c>
      <c r="T227" s="36">
        <f t="shared" si="26"/>
        <v>54754.236000000004</v>
      </c>
      <c r="U227" s="36">
        <f t="shared" si="27"/>
        <v>43194247.924500003</v>
      </c>
    </row>
    <row r="228" spans="1:21" s="27" customFormat="1" x14ac:dyDescent="0.2">
      <c r="A228" s="13">
        <v>2016</v>
      </c>
      <c r="B228" s="13" t="s">
        <v>39</v>
      </c>
      <c r="C228" s="14">
        <v>4</v>
      </c>
      <c r="D228" s="13" t="s">
        <v>83</v>
      </c>
      <c r="E228" s="27" t="s">
        <v>44</v>
      </c>
      <c r="F228" s="27" t="s">
        <v>26</v>
      </c>
      <c r="G228" s="28" t="s">
        <v>87</v>
      </c>
      <c r="H228" s="35">
        <v>57079</v>
      </c>
      <c r="I228" s="27">
        <v>118</v>
      </c>
      <c r="J228" s="30">
        <v>49</v>
      </c>
      <c r="K228" s="35">
        <f t="shared" si="21"/>
        <v>1164.8775510204082</v>
      </c>
      <c r="L228" s="32">
        <v>35.799999999999997</v>
      </c>
      <c r="M228" s="32">
        <v>2.91</v>
      </c>
      <c r="N228" s="32">
        <v>32.700000000000003</v>
      </c>
      <c r="O228" s="33">
        <v>0.50480000000000003</v>
      </c>
      <c r="P228" s="34">
        <f t="shared" si="22"/>
        <v>588.03018775510202</v>
      </c>
      <c r="Q228" s="31">
        <f t="shared" si="23"/>
        <v>2043428.2</v>
      </c>
      <c r="R228" s="36">
        <f t="shared" si="24"/>
        <v>166099.89000000001</v>
      </c>
      <c r="S228" s="36">
        <f t="shared" si="25"/>
        <v>1866483.3</v>
      </c>
      <c r="T228" s="36">
        <f t="shared" si="26"/>
        <v>28813.479200000002</v>
      </c>
      <c r="U228" s="36">
        <f t="shared" si="27"/>
        <v>33564175.086873472</v>
      </c>
    </row>
    <row r="229" spans="1:21" s="27" customFormat="1" x14ac:dyDescent="0.2">
      <c r="A229" s="13">
        <v>2016</v>
      </c>
      <c r="B229" s="13" t="s">
        <v>50</v>
      </c>
      <c r="C229" s="14">
        <v>1</v>
      </c>
      <c r="D229" s="13" t="s">
        <v>82</v>
      </c>
      <c r="E229" s="27" t="s">
        <v>44</v>
      </c>
      <c r="F229" s="27" t="s">
        <v>16</v>
      </c>
      <c r="G229" s="28" t="s">
        <v>103</v>
      </c>
      <c r="H229" s="35">
        <v>44502</v>
      </c>
      <c r="I229" s="27">
        <v>92</v>
      </c>
      <c r="J229" s="30">
        <v>45</v>
      </c>
      <c r="K229" s="35">
        <f t="shared" si="21"/>
        <v>988.93333333333328</v>
      </c>
      <c r="L229" s="32">
        <v>39.18</v>
      </c>
      <c r="M229" s="32">
        <v>4.24</v>
      </c>
      <c r="N229" s="32">
        <v>33.33</v>
      </c>
      <c r="O229" s="33">
        <v>0.57489999999999997</v>
      </c>
      <c r="P229" s="34">
        <f t="shared" si="22"/>
        <v>568.53777333333335</v>
      </c>
      <c r="Q229" s="31">
        <f t="shared" si="23"/>
        <v>1743588.36</v>
      </c>
      <c r="R229" s="36">
        <f t="shared" si="24"/>
        <v>188688.48</v>
      </c>
      <c r="S229" s="36">
        <f t="shared" si="25"/>
        <v>1483251.66</v>
      </c>
      <c r="T229" s="36">
        <f t="shared" si="26"/>
        <v>25584.199799999999</v>
      </c>
      <c r="U229" s="36">
        <f t="shared" si="27"/>
        <v>25301067.988880001</v>
      </c>
    </row>
    <row r="230" spans="1:21" s="27" customFormat="1" x14ac:dyDescent="0.2">
      <c r="A230" s="13">
        <v>2016</v>
      </c>
      <c r="B230" s="13" t="s">
        <v>17</v>
      </c>
      <c r="C230" s="14"/>
      <c r="D230" s="13" t="s">
        <v>82</v>
      </c>
      <c r="E230" s="27" t="s">
        <v>101</v>
      </c>
      <c r="F230" s="27" t="s">
        <v>102</v>
      </c>
      <c r="G230" s="28" t="s">
        <v>79</v>
      </c>
      <c r="H230" s="35">
        <v>71285</v>
      </c>
      <c r="I230" s="27">
        <v>145</v>
      </c>
      <c r="J230" s="30">
        <v>100</v>
      </c>
      <c r="K230" s="35">
        <f t="shared" si="21"/>
        <v>712.85</v>
      </c>
      <c r="L230" s="32">
        <v>34.9</v>
      </c>
      <c r="M230" s="32">
        <v>4.6100000000000003</v>
      </c>
      <c r="N230" s="32">
        <v>27.8</v>
      </c>
      <c r="O230" s="33">
        <v>0.54459999999999997</v>
      </c>
      <c r="P230" s="34">
        <f t="shared" si="22"/>
        <v>388.21811000000002</v>
      </c>
      <c r="Q230" s="31">
        <f t="shared" si="23"/>
        <v>2487846.5</v>
      </c>
      <c r="R230" s="36">
        <f t="shared" si="24"/>
        <v>328623.85000000003</v>
      </c>
      <c r="S230" s="36">
        <f t="shared" si="25"/>
        <v>1981723</v>
      </c>
      <c r="T230" s="36">
        <f t="shared" si="26"/>
        <v>38821.811000000002</v>
      </c>
      <c r="U230" s="36">
        <f t="shared" si="27"/>
        <v>27674127.971350003</v>
      </c>
    </row>
    <row r="231" spans="1:21" s="27" customFormat="1" x14ac:dyDescent="0.2">
      <c r="A231" s="13">
        <v>2016</v>
      </c>
      <c r="B231" s="13" t="s">
        <v>50</v>
      </c>
      <c r="C231" s="14">
        <v>1</v>
      </c>
      <c r="D231" s="13" t="s">
        <v>83</v>
      </c>
      <c r="E231" s="27" t="s">
        <v>44</v>
      </c>
      <c r="F231" s="27" t="s">
        <v>16</v>
      </c>
      <c r="G231" s="28" t="s">
        <v>84</v>
      </c>
      <c r="H231" s="35">
        <v>159550</v>
      </c>
      <c r="I231" s="27">
        <v>330</v>
      </c>
      <c r="J231" s="30">
        <v>240</v>
      </c>
      <c r="K231" s="35">
        <f t="shared" si="21"/>
        <v>664.79166666666663</v>
      </c>
      <c r="L231" s="32">
        <v>35.049999999999997</v>
      </c>
      <c r="M231" s="32">
        <v>4.0599999999999996</v>
      </c>
      <c r="N231" s="32">
        <v>27.63</v>
      </c>
      <c r="O231" s="33">
        <v>0.52739999999999998</v>
      </c>
      <c r="P231" s="34">
        <f t="shared" si="22"/>
        <v>350.61112500000002</v>
      </c>
      <c r="Q231" s="31">
        <f t="shared" si="23"/>
        <v>5592227.5</v>
      </c>
      <c r="R231" s="36">
        <f t="shared" si="24"/>
        <v>647772.99999999988</v>
      </c>
      <c r="S231" s="36">
        <f t="shared" si="25"/>
        <v>4408366.5</v>
      </c>
      <c r="T231" s="36">
        <f t="shared" si="26"/>
        <v>84146.67</v>
      </c>
      <c r="U231" s="36">
        <f t="shared" si="27"/>
        <v>55940004.993750006</v>
      </c>
    </row>
    <row r="232" spans="1:21" s="27" customFormat="1" x14ac:dyDescent="0.2">
      <c r="A232" s="13">
        <v>2016</v>
      </c>
      <c r="B232" s="13" t="s">
        <v>39</v>
      </c>
      <c r="C232" s="14">
        <v>2.5</v>
      </c>
      <c r="D232" s="13" t="s">
        <v>83</v>
      </c>
      <c r="E232" s="27" t="s">
        <v>44</v>
      </c>
      <c r="F232" s="27" t="s">
        <v>20</v>
      </c>
      <c r="G232" s="28" t="s">
        <v>78</v>
      </c>
      <c r="H232" s="35">
        <v>147958</v>
      </c>
      <c r="I232" s="27">
        <v>292</v>
      </c>
      <c r="J232" s="30">
        <v>120</v>
      </c>
      <c r="K232" s="35">
        <f t="shared" si="21"/>
        <v>1232.9833333333333</v>
      </c>
      <c r="L232" s="32">
        <v>35.86</v>
      </c>
      <c r="M232" s="32">
        <v>4.43</v>
      </c>
      <c r="N232" s="32">
        <v>29.21</v>
      </c>
      <c r="O232" s="33">
        <v>0.55831399999999998</v>
      </c>
      <c r="P232" s="34">
        <f t="shared" si="22"/>
        <v>688.39185676666659</v>
      </c>
      <c r="Q232" s="31">
        <f t="shared" si="23"/>
        <v>5305773.88</v>
      </c>
      <c r="R232" s="36">
        <f t="shared" si="24"/>
        <v>655453.93999999994</v>
      </c>
      <c r="S232" s="36">
        <f t="shared" si="25"/>
        <v>4321853.18</v>
      </c>
      <c r="T232" s="36">
        <f t="shared" si="26"/>
        <v>82607.022811999996</v>
      </c>
      <c r="U232" s="36">
        <f t="shared" si="27"/>
        <v>101853082.34348245</v>
      </c>
    </row>
    <row r="233" spans="1:21" s="27" customFormat="1" x14ac:dyDescent="0.2">
      <c r="A233" s="13">
        <v>2016</v>
      </c>
      <c r="B233" s="13" t="s">
        <v>17</v>
      </c>
      <c r="C233" s="14"/>
      <c r="D233" s="13" t="s">
        <v>83</v>
      </c>
      <c r="E233" s="27" t="s">
        <v>44</v>
      </c>
      <c r="F233" s="27" t="s">
        <v>52</v>
      </c>
      <c r="G233" s="28" t="s">
        <v>78</v>
      </c>
      <c r="H233" s="35">
        <v>58037</v>
      </c>
      <c r="I233" s="27">
        <v>121</v>
      </c>
      <c r="J233" s="30">
        <v>74</v>
      </c>
      <c r="K233" s="35">
        <f t="shared" si="21"/>
        <v>784.28378378378375</v>
      </c>
      <c r="L233" s="32">
        <v>35.42</v>
      </c>
      <c r="M233" s="32">
        <v>4.22</v>
      </c>
      <c r="N233" s="32">
        <v>29.05</v>
      </c>
      <c r="O233" s="33">
        <v>0.52800000000000002</v>
      </c>
      <c r="P233" s="34">
        <f t="shared" si="22"/>
        <v>414.10183783783782</v>
      </c>
      <c r="Q233" s="31">
        <f t="shared" si="23"/>
        <v>2055670.54</v>
      </c>
      <c r="R233" s="36">
        <f t="shared" si="24"/>
        <v>244916.13999999998</v>
      </c>
      <c r="S233" s="36">
        <f t="shared" si="25"/>
        <v>1685974.85</v>
      </c>
      <c r="T233" s="36">
        <f t="shared" si="26"/>
        <v>30643.536</v>
      </c>
      <c r="U233" s="36">
        <f t="shared" si="27"/>
        <v>24033228.362594593</v>
      </c>
    </row>
    <row r="234" spans="1:21" s="27" customFormat="1" x14ac:dyDescent="0.2">
      <c r="A234" s="13">
        <v>2016</v>
      </c>
      <c r="B234" s="13" t="s">
        <v>39</v>
      </c>
      <c r="C234" s="14">
        <v>2</v>
      </c>
      <c r="D234" s="13" t="s">
        <v>83</v>
      </c>
      <c r="E234" s="27" t="s">
        <v>44</v>
      </c>
      <c r="F234" s="27" t="s">
        <v>16</v>
      </c>
      <c r="G234" s="28" t="s">
        <v>79</v>
      </c>
      <c r="H234" s="35">
        <v>93949</v>
      </c>
      <c r="I234" s="27">
        <v>193</v>
      </c>
      <c r="J234" s="30">
        <v>120</v>
      </c>
      <c r="K234" s="35">
        <f t="shared" si="21"/>
        <v>782.9083333333333</v>
      </c>
      <c r="L234" s="32">
        <v>35.43</v>
      </c>
      <c r="M234" s="32">
        <v>3.79</v>
      </c>
      <c r="N234" s="32">
        <v>26.97</v>
      </c>
      <c r="O234" s="33">
        <v>0.54990000000000006</v>
      </c>
      <c r="P234" s="34">
        <f t="shared" si="22"/>
        <v>430.52129250000002</v>
      </c>
      <c r="Q234" s="31">
        <f t="shared" si="23"/>
        <v>3328613.07</v>
      </c>
      <c r="R234" s="36">
        <f t="shared" si="24"/>
        <v>356066.71</v>
      </c>
      <c r="S234" s="36">
        <f t="shared" si="25"/>
        <v>2533804.5299999998</v>
      </c>
      <c r="T234" s="36">
        <f t="shared" si="26"/>
        <v>51662.555100000005</v>
      </c>
      <c r="U234" s="36">
        <f t="shared" si="27"/>
        <v>40447044.909082502</v>
      </c>
    </row>
    <row r="235" spans="1:21" s="27" customFormat="1" x14ac:dyDescent="0.2">
      <c r="A235" s="13">
        <v>2016</v>
      </c>
      <c r="B235" s="13" t="s">
        <v>39</v>
      </c>
      <c r="C235" s="14"/>
      <c r="D235" s="13" t="s">
        <v>83</v>
      </c>
      <c r="E235" s="27" t="s">
        <v>44</v>
      </c>
      <c r="F235" s="27" t="s">
        <v>26</v>
      </c>
      <c r="G235" s="28" t="s">
        <v>87</v>
      </c>
      <c r="H235" s="35">
        <v>128517</v>
      </c>
      <c r="I235" s="27">
        <v>263</v>
      </c>
      <c r="J235" s="30">
        <v>75</v>
      </c>
      <c r="K235" s="35">
        <f t="shared" si="21"/>
        <v>1713.56</v>
      </c>
      <c r="L235" s="32">
        <v>35.6</v>
      </c>
      <c r="M235" s="32">
        <v>4.45</v>
      </c>
      <c r="N235" s="32">
        <v>30.8</v>
      </c>
      <c r="O235" s="33">
        <v>0.5625</v>
      </c>
      <c r="P235" s="34">
        <f t="shared" si="22"/>
        <v>963.87750000000005</v>
      </c>
      <c r="Q235" s="31">
        <f t="shared" si="23"/>
        <v>4575205.2</v>
      </c>
      <c r="R235" s="36">
        <f t="shared" si="24"/>
        <v>571900.65</v>
      </c>
      <c r="S235" s="36">
        <f t="shared" si="25"/>
        <v>3958323.6</v>
      </c>
      <c r="T235" s="36">
        <f t="shared" si="26"/>
        <v>72290.8125</v>
      </c>
      <c r="U235" s="36">
        <f t="shared" si="27"/>
        <v>123874644.6675</v>
      </c>
    </row>
    <row r="236" spans="1:21" s="27" customFormat="1" x14ac:dyDescent="0.2">
      <c r="A236" s="13">
        <v>2016</v>
      </c>
      <c r="B236" s="13" t="s">
        <v>39</v>
      </c>
      <c r="C236" s="14"/>
      <c r="D236" s="13" t="s">
        <v>83</v>
      </c>
      <c r="E236" s="27" t="s">
        <v>44</v>
      </c>
      <c r="F236" s="27" t="s">
        <v>30</v>
      </c>
      <c r="G236" s="28" t="s">
        <v>87</v>
      </c>
      <c r="H236" s="35">
        <v>54177</v>
      </c>
      <c r="I236" s="27">
        <v>109</v>
      </c>
      <c r="J236" s="30">
        <v>42</v>
      </c>
      <c r="K236" s="35">
        <f t="shared" si="21"/>
        <v>1289.9285714285713</v>
      </c>
      <c r="L236" s="32">
        <v>37.4</v>
      </c>
      <c r="M236" s="32">
        <v>3.95</v>
      </c>
      <c r="N236" s="32">
        <v>32.799999999999997</v>
      </c>
      <c r="O236" s="33">
        <v>0.57499999999999996</v>
      </c>
      <c r="P236" s="34">
        <f t="shared" si="22"/>
        <v>741.70892857142849</v>
      </c>
      <c r="Q236" s="31">
        <f t="shared" si="23"/>
        <v>2026219.7999999998</v>
      </c>
      <c r="R236" s="36">
        <f t="shared" si="24"/>
        <v>213999.15000000002</v>
      </c>
      <c r="S236" s="36">
        <f t="shared" si="25"/>
        <v>1777005.5999999999</v>
      </c>
      <c r="T236" s="36">
        <f t="shared" si="26"/>
        <v>31151.774999999998</v>
      </c>
      <c r="U236" s="36">
        <f t="shared" si="27"/>
        <v>40183564.623214282</v>
      </c>
    </row>
    <row r="237" spans="1:21" s="27" customFormat="1" x14ac:dyDescent="0.2">
      <c r="A237" s="13">
        <v>2016</v>
      </c>
      <c r="B237" s="13" t="s">
        <v>19</v>
      </c>
      <c r="C237" s="14"/>
      <c r="D237" s="13" t="s">
        <v>83</v>
      </c>
      <c r="E237" s="27" t="s">
        <v>44</v>
      </c>
      <c r="F237" s="27" t="s">
        <v>22</v>
      </c>
      <c r="G237" s="28" t="s">
        <v>86</v>
      </c>
      <c r="H237" s="35">
        <v>78745</v>
      </c>
      <c r="I237" s="27">
        <v>160</v>
      </c>
      <c r="J237" s="30">
        <v>46</v>
      </c>
      <c r="K237" s="35">
        <f t="shared" si="21"/>
        <v>1711.8478260869565</v>
      </c>
      <c r="L237" s="32">
        <v>35.9</v>
      </c>
      <c r="M237" s="32">
        <v>3.71</v>
      </c>
      <c r="N237" s="32">
        <v>30.6</v>
      </c>
      <c r="O237" s="33">
        <v>0.56369999999999998</v>
      </c>
      <c r="P237" s="34">
        <f t="shared" si="22"/>
        <v>964.96861956521741</v>
      </c>
      <c r="Q237" s="31">
        <f t="shared" si="23"/>
        <v>2826945.5</v>
      </c>
      <c r="R237" s="36">
        <f t="shared" si="24"/>
        <v>292143.95</v>
      </c>
      <c r="S237" s="36">
        <f t="shared" si="25"/>
        <v>2409597</v>
      </c>
      <c r="T237" s="36">
        <f t="shared" si="26"/>
        <v>44388.556499999999</v>
      </c>
      <c r="U237" s="36">
        <f t="shared" si="27"/>
        <v>75986453.947663039</v>
      </c>
    </row>
    <row r="238" spans="1:21" s="27" customFormat="1" x14ac:dyDescent="0.2">
      <c r="A238" s="13">
        <v>2016</v>
      </c>
      <c r="B238" s="13" t="s">
        <v>39</v>
      </c>
      <c r="C238" s="14">
        <v>3.75</v>
      </c>
      <c r="D238" s="13" t="s">
        <v>83</v>
      </c>
      <c r="E238" s="27" t="s">
        <v>44</v>
      </c>
      <c r="F238" s="27" t="s">
        <v>20</v>
      </c>
      <c r="G238" s="28" t="s">
        <v>88</v>
      </c>
      <c r="H238" s="35">
        <v>192948</v>
      </c>
      <c r="I238" s="27">
        <v>394</v>
      </c>
      <c r="J238" s="30">
        <v>120</v>
      </c>
      <c r="K238" s="35">
        <f t="shared" si="21"/>
        <v>1607.9</v>
      </c>
      <c r="L238" s="32">
        <v>37.1</v>
      </c>
      <c r="M238" s="32">
        <v>4.24</v>
      </c>
      <c r="N238" s="32">
        <v>32.5</v>
      </c>
      <c r="O238" s="33">
        <v>0.57110000000000005</v>
      </c>
      <c r="P238" s="34">
        <f t="shared" si="22"/>
        <v>918.27169000000004</v>
      </c>
      <c r="Q238" s="31">
        <f t="shared" si="23"/>
        <v>7158370.7999999998</v>
      </c>
      <c r="R238" s="36">
        <f t="shared" si="24"/>
        <v>818099.52</v>
      </c>
      <c r="S238" s="36">
        <f t="shared" si="25"/>
        <v>6270810</v>
      </c>
      <c r="T238" s="36">
        <f t="shared" si="26"/>
        <v>110192.60280000001</v>
      </c>
      <c r="U238" s="36">
        <f t="shared" si="27"/>
        <v>177178686.04212001</v>
      </c>
    </row>
    <row r="239" spans="1:21" s="27" customFormat="1" x14ac:dyDescent="0.2">
      <c r="A239" s="13">
        <v>2016</v>
      </c>
      <c r="B239" s="13" t="s">
        <v>39</v>
      </c>
      <c r="C239" s="14">
        <v>4.3</v>
      </c>
      <c r="D239" s="13" t="s">
        <v>83</v>
      </c>
      <c r="E239" s="27" t="s">
        <v>44</v>
      </c>
      <c r="F239" s="27" t="s">
        <v>20</v>
      </c>
      <c r="G239" s="28" t="s">
        <v>78</v>
      </c>
      <c r="H239" s="35">
        <v>142637</v>
      </c>
      <c r="I239" s="27">
        <v>296</v>
      </c>
      <c r="J239" s="30">
        <v>115</v>
      </c>
      <c r="K239" s="35">
        <f t="shared" si="21"/>
        <v>1240.3217391304347</v>
      </c>
      <c r="L239" s="32">
        <v>35.869999999999997</v>
      </c>
      <c r="M239" s="32">
        <v>3.71</v>
      </c>
      <c r="N239" s="32">
        <v>27.76</v>
      </c>
      <c r="O239" s="33">
        <v>0.54293400000000003</v>
      </c>
      <c r="P239" s="34">
        <f t="shared" si="22"/>
        <v>673.41284311304344</v>
      </c>
      <c r="Q239" s="31">
        <f t="shared" si="23"/>
        <v>5116389.1899999995</v>
      </c>
      <c r="R239" s="36">
        <f t="shared" si="24"/>
        <v>529183.27</v>
      </c>
      <c r="S239" s="36">
        <f t="shared" si="25"/>
        <v>3959603.12</v>
      </c>
      <c r="T239" s="36">
        <f t="shared" si="26"/>
        <v>77442.476957999999</v>
      </c>
      <c r="U239" s="36">
        <f t="shared" si="27"/>
        <v>96053587.70311518</v>
      </c>
    </row>
    <row r="240" spans="1:21" s="27" customFormat="1" x14ac:dyDescent="0.2">
      <c r="A240" s="13">
        <v>2016</v>
      </c>
      <c r="B240" s="13" t="s">
        <v>39</v>
      </c>
      <c r="C240" s="14"/>
      <c r="D240" s="13" t="s">
        <v>83</v>
      </c>
      <c r="E240" s="27" t="s">
        <v>44</v>
      </c>
      <c r="F240" s="27" t="s">
        <v>91</v>
      </c>
      <c r="G240" s="28" t="s">
        <v>87</v>
      </c>
      <c r="H240" s="35">
        <v>168525</v>
      </c>
      <c r="I240" s="27">
        <v>331</v>
      </c>
      <c r="J240" s="30">
        <v>87</v>
      </c>
      <c r="K240" s="35">
        <f t="shared" si="21"/>
        <v>1937.0689655172414</v>
      </c>
      <c r="L240" s="32">
        <v>35.43</v>
      </c>
      <c r="M240" s="32">
        <v>4.92</v>
      </c>
      <c r="N240" s="32">
        <v>30.89</v>
      </c>
      <c r="O240" s="33">
        <v>0.54449999999999998</v>
      </c>
      <c r="P240" s="34">
        <f t="shared" si="22"/>
        <v>1054.734051724138</v>
      </c>
      <c r="Q240" s="31">
        <f t="shared" si="23"/>
        <v>5970840.75</v>
      </c>
      <c r="R240" s="36">
        <f t="shared" si="24"/>
        <v>829143</v>
      </c>
      <c r="S240" s="36">
        <f t="shared" si="25"/>
        <v>5205737.25</v>
      </c>
      <c r="T240" s="36">
        <f t="shared" si="26"/>
        <v>91761.862500000003</v>
      </c>
      <c r="U240" s="36">
        <f t="shared" si="27"/>
        <v>177749056.06681037</v>
      </c>
    </row>
    <row r="241" spans="1:21" s="27" customFormat="1" x14ac:dyDescent="0.2">
      <c r="A241" s="13">
        <v>2016</v>
      </c>
      <c r="B241" s="13" t="s">
        <v>39</v>
      </c>
      <c r="C241" s="14"/>
      <c r="D241" s="13" t="s">
        <v>83</v>
      </c>
      <c r="E241" s="27" t="s">
        <v>44</v>
      </c>
      <c r="F241" s="27" t="s">
        <v>20</v>
      </c>
      <c r="G241" s="28" t="s">
        <v>78</v>
      </c>
      <c r="H241" s="35">
        <v>63841</v>
      </c>
      <c r="I241" s="27">
        <v>130</v>
      </c>
      <c r="J241" s="30">
        <v>55</v>
      </c>
      <c r="K241" s="35">
        <f t="shared" si="21"/>
        <v>1160.7454545454545</v>
      </c>
      <c r="L241" s="32">
        <v>35.4</v>
      </c>
      <c r="M241" s="32">
        <v>3.21</v>
      </c>
      <c r="N241" s="32">
        <v>27.07</v>
      </c>
      <c r="O241" s="33">
        <v>0.47739999999999999</v>
      </c>
      <c r="P241" s="34">
        <f t="shared" si="22"/>
        <v>554.13987999999995</v>
      </c>
      <c r="Q241" s="31">
        <f t="shared" si="23"/>
        <v>2259971.4</v>
      </c>
      <c r="R241" s="36">
        <f t="shared" si="24"/>
        <v>204929.61</v>
      </c>
      <c r="S241" s="36">
        <f t="shared" si="25"/>
        <v>1728175.87</v>
      </c>
      <c r="T241" s="36">
        <f t="shared" si="26"/>
        <v>30477.6934</v>
      </c>
      <c r="U241" s="36">
        <f t="shared" si="27"/>
        <v>35376844.079079993</v>
      </c>
    </row>
    <row r="242" spans="1:21" s="27" customFormat="1" x14ac:dyDescent="0.2">
      <c r="A242" s="13">
        <v>2016</v>
      </c>
      <c r="B242" s="13" t="s">
        <v>39</v>
      </c>
      <c r="C242" s="14"/>
      <c r="D242" s="13" t="s">
        <v>83</v>
      </c>
      <c r="E242" s="27" t="s">
        <v>44</v>
      </c>
      <c r="F242" s="27" t="s">
        <v>20</v>
      </c>
      <c r="G242" s="28" t="s">
        <v>78</v>
      </c>
      <c r="H242" s="35">
        <v>322503</v>
      </c>
      <c r="I242" s="27">
        <v>657</v>
      </c>
      <c r="J242" s="30">
        <v>285</v>
      </c>
      <c r="K242" s="35">
        <f t="shared" si="21"/>
        <v>1131.5894736842106</v>
      </c>
      <c r="L242" s="32">
        <v>36.33</v>
      </c>
      <c r="M242" s="32">
        <v>4.37</v>
      </c>
      <c r="N242" s="32">
        <v>29.01</v>
      </c>
      <c r="O242" s="33">
        <v>0.54402499999999998</v>
      </c>
      <c r="P242" s="34">
        <f t="shared" si="22"/>
        <v>615.61296342105265</v>
      </c>
      <c r="Q242" s="31">
        <f t="shared" si="23"/>
        <v>11716533.99</v>
      </c>
      <c r="R242" s="36">
        <f t="shared" si="24"/>
        <v>1409338.11</v>
      </c>
      <c r="S242" s="36">
        <f t="shared" si="25"/>
        <v>9355812.0300000012</v>
      </c>
      <c r="T242" s="36">
        <f t="shared" si="26"/>
        <v>175449.694575</v>
      </c>
      <c r="U242" s="36">
        <f t="shared" si="27"/>
        <v>198537027.54217973</v>
      </c>
    </row>
    <row r="243" spans="1:21" s="27" customFormat="1" x14ac:dyDescent="0.2">
      <c r="A243" s="13">
        <v>2016</v>
      </c>
      <c r="B243" s="13" t="s">
        <v>39</v>
      </c>
      <c r="C243" s="14"/>
      <c r="D243" s="13" t="s">
        <v>83</v>
      </c>
      <c r="E243" s="27" t="s">
        <v>44</v>
      </c>
      <c r="F243" s="27" t="s">
        <v>20</v>
      </c>
      <c r="G243" s="28" t="s">
        <v>78</v>
      </c>
      <c r="H243" s="35">
        <v>117733</v>
      </c>
      <c r="I243" s="27">
        <v>236</v>
      </c>
      <c r="J243" s="30">
        <v>115</v>
      </c>
      <c r="K243" s="35">
        <f t="shared" si="21"/>
        <v>1023.7652173913043</v>
      </c>
      <c r="L243" s="32">
        <v>35.630000000000003</v>
      </c>
      <c r="M243" s="32">
        <v>3.86</v>
      </c>
      <c r="N243" s="32">
        <v>28.77</v>
      </c>
      <c r="O243" s="33">
        <v>0.53988800000000003</v>
      </c>
      <c r="P243" s="34">
        <f t="shared" si="22"/>
        <v>552.71855568695651</v>
      </c>
      <c r="Q243" s="31">
        <f t="shared" si="23"/>
        <v>4194826.79</v>
      </c>
      <c r="R243" s="36">
        <f t="shared" si="24"/>
        <v>454449.38</v>
      </c>
      <c r="S243" s="36">
        <f t="shared" si="25"/>
        <v>3387178.41</v>
      </c>
      <c r="T243" s="36">
        <f t="shared" si="26"/>
        <v>63562.633904000002</v>
      </c>
      <c r="U243" s="36">
        <f t="shared" si="27"/>
        <v>65073213.716692448</v>
      </c>
    </row>
    <row r="244" spans="1:21" s="27" customFormat="1" x14ac:dyDescent="0.2">
      <c r="A244" s="13">
        <v>2016</v>
      </c>
      <c r="B244" s="13" t="s">
        <v>19</v>
      </c>
      <c r="C244" s="14"/>
      <c r="D244" s="13" t="s">
        <v>83</v>
      </c>
      <c r="E244" s="27" t="s">
        <v>44</v>
      </c>
      <c r="F244" s="27" t="s">
        <v>22</v>
      </c>
      <c r="G244" s="28" t="s">
        <v>86</v>
      </c>
      <c r="H244" s="35">
        <v>101514</v>
      </c>
      <c r="I244" s="27">
        <v>207</v>
      </c>
      <c r="J244" s="30">
        <v>60</v>
      </c>
      <c r="K244" s="35">
        <f t="shared" si="21"/>
        <v>1691.9</v>
      </c>
      <c r="L244" s="32">
        <v>36.200000000000003</v>
      </c>
      <c r="M244" s="32">
        <v>3.18</v>
      </c>
      <c r="N244" s="32">
        <v>31.1</v>
      </c>
      <c r="O244" s="33">
        <v>0.53300000000000003</v>
      </c>
      <c r="P244" s="34">
        <f t="shared" si="22"/>
        <v>901.78269999999998</v>
      </c>
      <c r="Q244" s="31">
        <f t="shared" si="23"/>
        <v>3674806.8000000003</v>
      </c>
      <c r="R244" s="36">
        <f t="shared" si="24"/>
        <v>322814.52</v>
      </c>
      <c r="S244" s="36">
        <f t="shared" si="25"/>
        <v>3157085.4000000004</v>
      </c>
      <c r="T244" s="36">
        <f t="shared" si="26"/>
        <v>54106.962</v>
      </c>
      <c r="U244" s="36">
        <f t="shared" si="27"/>
        <v>91543569.007799998</v>
      </c>
    </row>
    <row r="245" spans="1:21" s="27" customFormat="1" x14ac:dyDescent="0.2">
      <c r="A245" s="13">
        <v>2016</v>
      </c>
      <c r="B245" s="13" t="s">
        <v>39</v>
      </c>
      <c r="C245" s="14">
        <v>2.7</v>
      </c>
      <c r="D245" s="13" t="s">
        <v>83</v>
      </c>
      <c r="E245" s="27" t="s">
        <v>44</v>
      </c>
      <c r="F245" s="27" t="s">
        <v>20</v>
      </c>
      <c r="G245" s="28" t="s">
        <v>78</v>
      </c>
      <c r="H245" s="35">
        <v>84873</v>
      </c>
      <c r="I245" s="27">
        <v>193</v>
      </c>
      <c r="J245" s="30">
        <v>120</v>
      </c>
      <c r="K245" s="35">
        <f t="shared" si="21"/>
        <v>707.27499999999998</v>
      </c>
      <c r="L245" s="32">
        <v>36.19</v>
      </c>
      <c r="M245" s="32">
        <v>4.3099999999999996</v>
      </c>
      <c r="N245" s="32">
        <v>29.16</v>
      </c>
      <c r="O245" s="33">
        <v>0.54949400000000004</v>
      </c>
      <c r="P245" s="34">
        <f t="shared" si="22"/>
        <v>388.64336885000006</v>
      </c>
      <c r="Q245" s="31">
        <f t="shared" si="23"/>
        <v>3071553.8699999996</v>
      </c>
      <c r="R245" s="36">
        <f t="shared" si="24"/>
        <v>365802.62999999995</v>
      </c>
      <c r="S245" s="36">
        <f t="shared" si="25"/>
        <v>2474896.6800000002</v>
      </c>
      <c r="T245" s="36">
        <f t="shared" si="26"/>
        <v>46637.204262000007</v>
      </c>
      <c r="U245" s="36">
        <f t="shared" si="27"/>
        <v>32985328.644406054</v>
      </c>
    </row>
    <row r="246" spans="1:21" s="27" customFormat="1" x14ac:dyDescent="0.2">
      <c r="A246" s="13">
        <v>2016</v>
      </c>
      <c r="B246" s="13" t="s">
        <v>17</v>
      </c>
      <c r="C246" s="14"/>
      <c r="D246" s="13" t="s">
        <v>83</v>
      </c>
      <c r="E246" s="27" t="s">
        <v>44</v>
      </c>
      <c r="F246" s="27" t="s">
        <v>20</v>
      </c>
      <c r="G246" s="28" t="s">
        <v>88</v>
      </c>
      <c r="H246" s="35">
        <v>63619</v>
      </c>
      <c r="I246" s="27">
        <v>131</v>
      </c>
      <c r="J246" s="30">
        <v>114</v>
      </c>
      <c r="K246" s="35">
        <f t="shared" si="21"/>
        <v>558.06140350877195</v>
      </c>
      <c r="L246" s="32">
        <v>36</v>
      </c>
      <c r="M246" s="32">
        <v>4.9400000000000004</v>
      </c>
      <c r="N246" s="32">
        <v>31.5</v>
      </c>
      <c r="O246" s="33">
        <v>0.56030000000000002</v>
      </c>
      <c r="P246" s="34">
        <f t="shared" si="22"/>
        <v>312.68180438596494</v>
      </c>
      <c r="Q246" s="31">
        <f t="shared" si="23"/>
        <v>2290284</v>
      </c>
      <c r="R246" s="36">
        <f t="shared" si="24"/>
        <v>314277.86000000004</v>
      </c>
      <c r="S246" s="36">
        <f t="shared" si="25"/>
        <v>2003998.5</v>
      </c>
      <c r="T246" s="36">
        <f t="shared" si="26"/>
        <v>35645.725700000003</v>
      </c>
      <c r="U246" s="36">
        <f t="shared" si="27"/>
        <v>19892503.713230703</v>
      </c>
    </row>
    <row r="247" spans="1:21" s="27" customFormat="1" x14ac:dyDescent="0.2">
      <c r="A247" s="13">
        <v>2016</v>
      </c>
      <c r="B247" s="13" t="s">
        <v>39</v>
      </c>
      <c r="C247" s="14"/>
      <c r="D247" s="13" t="s">
        <v>83</v>
      </c>
      <c r="E247" s="27" t="s">
        <v>44</v>
      </c>
      <c r="F247" s="27" t="s">
        <v>20</v>
      </c>
      <c r="G247" s="28" t="s">
        <v>88</v>
      </c>
      <c r="H247" s="35">
        <v>137447</v>
      </c>
      <c r="I247" s="27">
        <v>137</v>
      </c>
      <c r="J247" s="30">
        <v>100</v>
      </c>
      <c r="K247" s="35">
        <f t="shared" si="21"/>
        <v>1374.47</v>
      </c>
      <c r="L247" s="32">
        <v>37.450000000000003</v>
      </c>
      <c r="M247" s="32">
        <v>4.07</v>
      </c>
      <c r="N247" s="32">
        <v>32.33</v>
      </c>
      <c r="O247" s="33">
        <v>0.55589999999999995</v>
      </c>
      <c r="P247" s="34">
        <f t="shared" si="22"/>
        <v>764.06787299999996</v>
      </c>
      <c r="Q247" s="31">
        <f t="shared" si="23"/>
        <v>5147390.1500000004</v>
      </c>
      <c r="R247" s="36">
        <f t="shared" si="24"/>
        <v>559409.29</v>
      </c>
      <c r="S247" s="36">
        <f t="shared" si="25"/>
        <v>4443661.51</v>
      </c>
      <c r="T247" s="36">
        <f t="shared" si="26"/>
        <v>76406.787299999996</v>
      </c>
      <c r="U247" s="36">
        <f t="shared" si="27"/>
        <v>105018836.940231</v>
      </c>
    </row>
    <row r="248" spans="1:21" s="27" customFormat="1" x14ac:dyDescent="0.2">
      <c r="A248" s="13">
        <v>2016</v>
      </c>
      <c r="B248" s="13" t="s">
        <v>39</v>
      </c>
      <c r="C248" s="14"/>
      <c r="D248" s="13" t="s">
        <v>83</v>
      </c>
      <c r="E248" s="27" t="s">
        <v>44</v>
      </c>
      <c r="F248" s="27" t="s">
        <v>91</v>
      </c>
      <c r="G248" s="28" t="s">
        <v>87</v>
      </c>
      <c r="H248" s="35">
        <v>74629</v>
      </c>
      <c r="I248" s="27">
        <v>146</v>
      </c>
      <c r="J248" s="30">
        <v>40</v>
      </c>
      <c r="K248" s="35">
        <f t="shared" si="21"/>
        <v>1865.7249999999999</v>
      </c>
      <c r="L248" s="32">
        <v>35.4</v>
      </c>
      <c r="M248" s="32">
        <v>5.05</v>
      </c>
      <c r="N248" s="32">
        <v>32.11</v>
      </c>
      <c r="O248" s="33">
        <v>0.51200000000000001</v>
      </c>
      <c r="P248" s="34">
        <f t="shared" si="22"/>
        <v>955.25120000000004</v>
      </c>
      <c r="Q248" s="31">
        <f t="shared" si="23"/>
        <v>2641866.6</v>
      </c>
      <c r="R248" s="36">
        <f t="shared" si="24"/>
        <v>376876.45</v>
      </c>
      <c r="S248" s="36">
        <f t="shared" si="25"/>
        <v>2396337.19</v>
      </c>
      <c r="T248" s="36">
        <f t="shared" si="26"/>
        <v>38210.048000000003</v>
      </c>
      <c r="U248" s="36">
        <f t="shared" si="27"/>
        <v>71289441.804800004</v>
      </c>
    </row>
    <row r="249" spans="1:21" s="27" customFormat="1" x14ac:dyDescent="0.2">
      <c r="A249" s="13">
        <v>2016</v>
      </c>
      <c r="B249" s="13" t="s">
        <v>39</v>
      </c>
      <c r="C249" s="14"/>
      <c r="D249" s="13" t="s">
        <v>83</v>
      </c>
      <c r="E249" s="27" t="s">
        <v>44</v>
      </c>
      <c r="F249" s="27" t="s">
        <v>20</v>
      </c>
      <c r="G249" s="28" t="s">
        <v>88</v>
      </c>
      <c r="H249" s="35">
        <v>109175</v>
      </c>
      <c r="I249" s="27">
        <v>226</v>
      </c>
      <c r="J249" s="30">
        <v>120</v>
      </c>
      <c r="K249" s="35">
        <f t="shared" si="21"/>
        <v>909.79166666666663</v>
      </c>
      <c r="L249" s="32">
        <v>36.56</v>
      </c>
      <c r="M249" s="32">
        <v>4.45</v>
      </c>
      <c r="N249" s="32">
        <v>31.25</v>
      </c>
      <c r="O249" s="33">
        <v>0.55869599999999997</v>
      </c>
      <c r="P249" s="34">
        <f t="shared" si="22"/>
        <v>508.29696499999994</v>
      </c>
      <c r="Q249" s="31">
        <f t="shared" si="23"/>
        <v>3991438.0000000005</v>
      </c>
      <c r="R249" s="36">
        <f t="shared" si="24"/>
        <v>485828.75</v>
      </c>
      <c r="S249" s="36">
        <f t="shared" si="25"/>
        <v>3411718.75</v>
      </c>
      <c r="T249" s="36">
        <f t="shared" si="26"/>
        <v>60995.635799999996</v>
      </c>
      <c r="U249" s="36">
        <f t="shared" si="27"/>
        <v>55493321.153874993</v>
      </c>
    </row>
    <row r="250" spans="1:21" s="27" customFormat="1" x14ac:dyDescent="0.2">
      <c r="A250" s="13">
        <v>2016</v>
      </c>
      <c r="B250" s="13" t="s">
        <v>17</v>
      </c>
      <c r="C250" s="14"/>
      <c r="D250" s="13" t="s">
        <v>83</v>
      </c>
      <c r="E250" s="27" t="s">
        <v>44</v>
      </c>
      <c r="F250" s="27" t="s">
        <v>26</v>
      </c>
      <c r="G250" s="28" t="s">
        <v>87</v>
      </c>
      <c r="H250" s="35">
        <v>123090</v>
      </c>
      <c r="I250" s="27">
        <v>253</v>
      </c>
      <c r="J250" s="30">
        <v>155</v>
      </c>
      <c r="K250" s="35">
        <f t="shared" si="21"/>
        <v>794.12903225806451</v>
      </c>
      <c r="L250" s="32">
        <v>35.1</v>
      </c>
      <c r="M250" s="32">
        <v>4.42</v>
      </c>
      <c r="N250" s="32">
        <v>30.4</v>
      </c>
      <c r="O250" s="33">
        <v>0.55549999999999999</v>
      </c>
      <c r="P250" s="34">
        <f t="shared" si="22"/>
        <v>441.13867741935479</v>
      </c>
      <c r="Q250" s="31">
        <f t="shared" si="23"/>
        <v>4320459</v>
      </c>
      <c r="R250" s="36">
        <f t="shared" si="24"/>
        <v>544057.80000000005</v>
      </c>
      <c r="S250" s="36">
        <f t="shared" si="25"/>
        <v>3741936</v>
      </c>
      <c r="T250" s="36">
        <f t="shared" si="26"/>
        <v>68376.494999999995</v>
      </c>
      <c r="U250" s="36">
        <f t="shared" si="27"/>
        <v>54299759.803548381</v>
      </c>
    </row>
    <row r="251" spans="1:21" s="27" customFormat="1" x14ac:dyDescent="0.2">
      <c r="A251" s="13">
        <v>2016</v>
      </c>
      <c r="B251" s="13" t="s">
        <v>50</v>
      </c>
      <c r="C251" s="14">
        <v>1</v>
      </c>
      <c r="D251" s="13" t="s">
        <v>82</v>
      </c>
      <c r="E251" s="27" t="s">
        <v>44</v>
      </c>
      <c r="F251" s="27" t="s">
        <v>16</v>
      </c>
      <c r="G251" s="28" t="s">
        <v>100</v>
      </c>
      <c r="H251" s="35">
        <v>59952</v>
      </c>
      <c r="I251" s="27">
        <v>121</v>
      </c>
      <c r="J251" s="30">
        <v>60</v>
      </c>
      <c r="K251" s="35">
        <f t="shared" si="21"/>
        <v>999.2</v>
      </c>
      <c r="L251" s="32">
        <v>36.979999999999997</v>
      </c>
      <c r="M251" s="32">
        <v>5.07</v>
      </c>
      <c r="N251" s="32">
        <v>34.15</v>
      </c>
      <c r="O251" s="33">
        <v>0.55469999999999997</v>
      </c>
      <c r="P251" s="34">
        <f t="shared" si="22"/>
        <v>554.25624000000005</v>
      </c>
      <c r="Q251" s="31">
        <f t="shared" si="23"/>
        <v>2217024.96</v>
      </c>
      <c r="R251" s="36">
        <f t="shared" si="24"/>
        <v>303956.64</v>
      </c>
      <c r="S251" s="36">
        <f t="shared" si="25"/>
        <v>2047360.7999999998</v>
      </c>
      <c r="T251" s="36">
        <f t="shared" si="26"/>
        <v>33255.374400000001</v>
      </c>
      <c r="U251" s="36">
        <f t="shared" si="27"/>
        <v>33228770.100480001</v>
      </c>
    </row>
    <row r="252" spans="1:21" s="27" customFormat="1" x14ac:dyDescent="0.2">
      <c r="A252" s="13">
        <v>2016</v>
      </c>
      <c r="B252" s="13" t="s">
        <v>50</v>
      </c>
      <c r="C252" s="14">
        <v>1</v>
      </c>
      <c r="D252" s="13" t="s">
        <v>82</v>
      </c>
      <c r="E252" s="27" t="s">
        <v>44</v>
      </c>
      <c r="F252" s="27" t="s">
        <v>16</v>
      </c>
      <c r="G252" s="28" t="s">
        <v>100</v>
      </c>
      <c r="H252" s="35">
        <v>70965</v>
      </c>
      <c r="I252" s="27">
        <v>143</v>
      </c>
      <c r="J252" s="30">
        <v>80</v>
      </c>
      <c r="K252" s="35">
        <f t="shared" si="21"/>
        <v>887.0625</v>
      </c>
      <c r="L252" s="32">
        <v>36.119999999999997</v>
      </c>
      <c r="M252" s="32">
        <v>4.82</v>
      </c>
      <c r="N252" s="32">
        <v>34.1</v>
      </c>
      <c r="O252" s="33">
        <v>0.56999999999999995</v>
      </c>
      <c r="P252" s="34">
        <f t="shared" si="22"/>
        <v>505.62562499999996</v>
      </c>
      <c r="Q252" s="31">
        <f t="shared" si="23"/>
        <v>2563255.7999999998</v>
      </c>
      <c r="R252" s="36">
        <f t="shared" si="24"/>
        <v>342051.30000000005</v>
      </c>
      <c r="S252" s="36">
        <f t="shared" si="25"/>
        <v>2419906.5</v>
      </c>
      <c r="T252" s="36">
        <f t="shared" si="26"/>
        <v>40450.049999999996</v>
      </c>
      <c r="U252" s="36">
        <f t="shared" si="27"/>
        <v>35881722.478124999</v>
      </c>
    </row>
    <row r="253" spans="1:21" s="27" customFormat="1" x14ac:dyDescent="0.2">
      <c r="A253" s="13">
        <v>2016</v>
      </c>
      <c r="B253" s="13" t="s">
        <v>39</v>
      </c>
      <c r="C253" s="14">
        <v>6</v>
      </c>
      <c r="D253" s="13" t="s">
        <v>82</v>
      </c>
      <c r="E253" s="27" t="s">
        <v>44</v>
      </c>
      <c r="F253" s="27" t="s">
        <v>35</v>
      </c>
      <c r="G253" s="28" t="s">
        <v>88</v>
      </c>
      <c r="H253" s="35">
        <v>147375</v>
      </c>
      <c r="I253" s="27">
        <v>302</v>
      </c>
      <c r="J253" s="30">
        <v>75</v>
      </c>
      <c r="K253" s="35">
        <f t="shared" si="21"/>
        <v>1965</v>
      </c>
      <c r="L253" s="32">
        <v>37.9</v>
      </c>
      <c r="M253" s="32">
        <v>3.92</v>
      </c>
      <c r="N253" s="32">
        <v>31.5</v>
      </c>
      <c r="O253" s="33">
        <v>0.57579999999999998</v>
      </c>
      <c r="P253" s="34">
        <f t="shared" si="22"/>
        <v>1131.4469999999999</v>
      </c>
      <c r="Q253" s="31">
        <f t="shared" si="23"/>
        <v>5585512.5</v>
      </c>
      <c r="R253" s="36">
        <f t="shared" si="24"/>
        <v>577710</v>
      </c>
      <c r="S253" s="36">
        <f t="shared" si="25"/>
        <v>4642312.5</v>
      </c>
      <c r="T253" s="36">
        <f t="shared" si="26"/>
        <v>84858.524999999994</v>
      </c>
      <c r="U253" s="36">
        <f t="shared" si="27"/>
        <v>166747001.62499997</v>
      </c>
    </row>
    <row r="254" spans="1:21" s="27" customFormat="1" x14ac:dyDescent="0.2">
      <c r="A254" s="13">
        <v>2016</v>
      </c>
      <c r="B254" s="13" t="s">
        <v>39</v>
      </c>
      <c r="C254" s="14"/>
      <c r="D254" s="13" t="s">
        <v>83</v>
      </c>
      <c r="E254" s="27" t="s">
        <v>44</v>
      </c>
      <c r="F254" s="27" t="s">
        <v>22</v>
      </c>
      <c r="G254" s="28" t="s">
        <v>86</v>
      </c>
      <c r="H254" s="35">
        <v>75321</v>
      </c>
      <c r="I254" s="27">
        <v>150</v>
      </c>
      <c r="J254" s="30">
        <v>62</v>
      </c>
      <c r="K254" s="35">
        <f t="shared" si="21"/>
        <v>1214.8548387096773</v>
      </c>
      <c r="L254" s="32">
        <v>35.299999999999997</v>
      </c>
      <c r="M254" s="32">
        <v>4.5999999999999996</v>
      </c>
      <c r="N254" s="32">
        <v>31.8</v>
      </c>
      <c r="O254" s="33">
        <v>0.56369999999999998</v>
      </c>
      <c r="P254" s="34">
        <f t="shared" si="22"/>
        <v>684.81367258064506</v>
      </c>
      <c r="Q254" s="31">
        <f t="shared" si="23"/>
        <v>2658831.2999999998</v>
      </c>
      <c r="R254" s="36">
        <f t="shared" si="24"/>
        <v>346476.6</v>
      </c>
      <c r="S254" s="36">
        <f t="shared" si="25"/>
        <v>2395207.8000000003</v>
      </c>
      <c r="T254" s="36">
        <f t="shared" si="26"/>
        <v>42458.447699999997</v>
      </c>
      <c r="U254" s="36">
        <f t="shared" si="27"/>
        <v>51580850.632446766</v>
      </c>
    </row>
    <row r="255" spans="1:21" s="27" customFormat="1" x14ac:dyDescent="0.2">
      <c r="A255" s="13">
        <v>2016</v>
      </c>
      <c r="B255" s="13" t="s">
        <v>39</v>
      </c>
      <c r="C255" s="14"/>
      <c r="D255" s="13" t="s">
        <v>83</v>
      </c>
      <c r="E255" s="27" t="s">
        <v>44</v>
      </c>
      <c r="F255" s="27" t="s">
        <v>91</v>
      </c>
      <c r="G255" s="28" t="s">
        <v>87</v>
      </c>
      <c r="H255" s="35">
        <v>85483</v>
      </c>
      <c r="I255" s="27">
        <v>168</v>
      </c>
      <c r="J255" s="30">
        <v>50</v>
      </c>
      <c r="K255" s="35">
        <f t="shared" si="21"/>
        <v>1709.66</v>
      </c>
      <c r="L255" s="32">
        <v>36.08</v>
      </c>
      <c r="M255" s="32">
        <v>4.75</v>
      </c>
      <c r="N255" s="32">
        <v>31.03</v>
      </c>
      <c r="O255" s="33">
        <v>0.55640000000000001</v>
      </c>
      <c r="P255" s="34">
        <f t="shared" si="22"/>
        <v>951.2548240000001</v>
      </c>
      <c r="Q255" s="31">
        <f t="shared" si="23"/>
        <v>3084226.6399999997</v>
      </c>
      <c r="R255" s="36">
        <f t="shared" si="24"/>
        <v>406044.25</v>
      </c>
      <c r="S255" s="36">
        <f t="shared" si="25"/>
        <v>2652537.4900000002</v>
      </c>
      <c r="T255" s="36">
        <f t="shared" si="26"/>
        <v>47562.741200000004</v>
      </c>
      <c r="U255" s="36">
        <f t="shared" si="27"/>
        <v>81316116.119992003</v>
      </c>
    </row>
    <row r="256" spans="1:21" s="27" customFormat="1" x14ac:dyDescent="0.2">
      <c r="A256" s="13">
        <v>2016</v>
      </c>
      <c r="B256" s="13" t="s">
        <v>50</v>
      </c>
      <c r="C256" s="14">
        <v>1</v>
      </c>
      <c r="D256" s="13" t="s">
        <v>82</v>
      </c>
      <c r="E256" s="27" t="s">
        <v>44</v>
      </c>
      <c r="F256" s="27" t="s">
        <v>16</v>
      </c>
      <c r="G256" s="28" t="s">
        <v>100</v>
      </c>
      <c r="H256" s="35">
        <v>70173</v>
      </c>
      <c r="I256" s="27">
        <v>139</v>
      </c>
      <c r="J256" s="30">
        <v>80</v>
      </c>
      <c r="K256" s="35">
        <f t="shared" si="21"/>
        <v>877.16250000000002</v>
      </c>
      <c r="L256" s="32">
        <v>37.31</v>
      </c>
      <c r="M256" s="32">
        <v>4.46</v>
      </c>
      <c r="N256" s="32">
        <v>33.94</v>
      </c>
      <c r="O256" s="33">
        <v>0.57130000000000003</v>
      </c>
      <c r="P256" s="34">
        <f t="shared" si="22"/>
        <v>501.12293625000001</v>
      </c>
      <c r="Q256" s="31">
        <f t="shared" si="23"/>
        <v>2618154.6300000004</v>
      </c>
      <c r="R256" s="36">
        <f t="shared" si="24"/>
        <v>312971.58</v>
      </c>
      <c r="S256" s="36">
        <f t="shared" si="25"/>
        <v>2381671.6199999996</v>
      </c>
      <c r="T256" s="36">
        <f t="shared" si="26"/>
        <v>40089.834900000002</v>
      </c>
      <c r="U256" s="36">
        <f t="shared" si="27"/>
        <v>35165299.805471249</v>
      </c>
    </row>
    <row r="257" spans="1:21" s="27" customFormat="1" x14ac:dyDescent="0.2">
      <c r="A257" s="13">
        <v>2016</v>
      </c>
      <c r="B257" s="13" t="s">
        <v>17</v>
      </c>
      <c r="C257" s="14"/>
      <c r="D257" s="13" t="s">
        <v>83</v>
      </c>
      <c r="E257" s="27" t="s">
        <v>44</v>
      </c>
      <c r="F257" s="27" t="s">
        <v>26</v>
      </c>
      <c r="G257" s="28" t="s">
        <v>87</v>
      </c>
      <c r="H257" s="35">
        <v>300261</v>
      </c>
      <c r="I257" s="27">
        <v>612</v>
      </c>
      <c r="J257" s="30">
        <v>427</v>
      </c>
      <c r="K257" s="35">
        <f t="shared" si="21"/>
        <v>703.18735362997654</v>
      </c>
      <c r="L257" s="32">
        <v>35.1</v>
      </c>
      <c r="M257" s="32">
        <v>4.21</v>
      </c>
      <c r="N257" s="32">
        <v>30.4</v>
      </c>
      <c r="O257" s="33">
        <v>0.54930000000000001</v>
      </c>
      <c r="P257" s="34">
        <f t="shared" si="22"/>
        <v>386.26081334894616</v>
      </c>
      <c r="Q257" s="31">
        <f t="shared" si="23"/>
        <v>10539161.1</v>
      </c>
      <c r="R257" s="36">
        <f t="shared" si="24"/>
        <v>1264098.81</v>
      </c>
      <c r="S257" s="36">
        <f t="shared" si="25"/>
        <v>9127934.4000000004</v>
      </c>
      <c r="T257" s="36">
        <f t="shared" si="26"/>
        <v>164933.36730000001</v>
      </c>
      <c r="U257" s="36">
        <f t="shared" si="27"/>
        <v>115979058.07696792</v>
      </c>
    </row>
    <row r="258" spans="1:21" s="27" customFormat="1" x14ac:dyDescent="0.2">
      <c r="A258" s="13">
        <v>2016</v>
      </c>
      <c r="B258" s="13" t="s">
        <v>39</v>
      </c>
      <c r="C258" s="14"/>
      <c r="D258" s="13" t="s">
        <v>83</v>
      </c>
      <c r="E258" s="27" t="s">
        <v>44</v>
      </c>
      <c r="F258" s="27" t="s">
        <v>91</v>
      </c>
      <c r="G258" s="28" t="s">
        <v>87</v>
      </c>
      <c r="H258" s="35">
        <v>77965</v>
      </c>
      <c r="I258" s="27">
        <v>153</v>
      </c>
      <c r="J258" s="30">
        <v>47</v>
      </c>
      <c r="K258" s="35">
        <f t="shared" si="21"/>
        <v>1658.8297872340424</v>
      </c>
      <c r="L258" s="32">
        <v>36.479999999999997</v>
      </c>
      <c r="M258" s="32">
        <v>4.8</v>
      </c>
      <c r="N258" s="32">
        <v>32.14</v>
      </c>
      <c r="O258" s="33">
        <v>0.5645</v>
      </c>
      <c r="P258" s="34">
        <f t="shared" si="22"/>
        <v>936.40941489361705</v>
      </c>
      <c r="Q258" s="31">
        <f t="shared" si="23"/>
        <v>2844163.1999999997</v>
      </c>
      <c r="R258" s="36">
        <f t="shared" si="24"/>
        <v>374232</v>
      </c>
      <c r="S258" s="36">
        <f t="shared" si="25"/>
        <v>2505795.1</v>
      </c>
      <c r="T258" s="36">
        <f t="shared" si="26"/>
        <v>44011.2425</v>
      </c>
      <c r="U258" s="36">
        <f t="shared" si="27"/>
        <v>73007160.032180861</v>
      </c>
    </row>
    <row r="259" spans="1:21" s="27" customFormat="1" x14ac:dyDescent="0.2">
      <c r="A259" s="13">
        <v>2016</v>
      </c>
      <c r="B259" s="13" t="s">
        <v>39</v>
      </c>
      <c r="C259" s="14"/>
      <c r="D259" s="13" t="s">
        <v>83</v>
      </c>
      <c r="E259" s="27" t="s">
        <v>44</v>
      </c>
      <c r="F259" s="27" t="s">
        <v>91</v>
      </c>
      <c r="G259" s="28" t="s">
        <v>87</v>
      </c>
      <c r="H259" s="35">
        <v>160724</v>
      </c>
      <c r="I259" s="27">
        <v>315</v>
      </c>
      <c r="J259" s="30">
        <v>97</v>
      </c>
      <c r="K259" s="35">
        <f t="shared" ref="K259:K322" si="28">IF(J259="",0,H259/J259)</f>
        <v>1656.9484536082475</v>
      </c>
      <c r="L259" s="32">
        <v>35.54</v>
      </c>
      <c r="M259" s="32">
        <v>4.66</v>
      </c>
      <c r="N259" s="32">
        <v>31.19</v>
      </c>
      <c r="O259" s="33">
        <v>0.53510000000000002</v>
      </c>
      <c r="P259" s="34">
        <f t="shared" ref="P259:P322" si="29">IF(J259="",0,O259*H259/J259)</f>
        <v>886.63311752577317</v>
      </c>
      <c r="Q259" s="31">
        <f t="shared" ref="Q259:Q322" si="30">$H259*L259</f>
        <v>5712130.96</v>
      </c>
      <c r="R259" s="36">
        <f t="shared" ref="R259:R322" si="31">$H259*M259</f>
        <v>748973.84</v>
      </c>
      <c r="S259" s="36">
        <f t="shared" ref="S259:S322" si="32">$H259*N259</f>
        <v>5012981.5600000005</v>
      </c>
      <c r="T259" s="36">
        <f t="shared" ref="T259:T322" si="33">$H259*O259</f>
        <v>86003.412400000001</v>
      </c>
      <c r="U259" s="36">
        <f t="shared" ref="U259:U322" si="34">$H259*P259</f>
        <v>142503221.18121237</v>
      </c>
    </row>
    <row r="260" spans="1:21" s="27" customFormat="1" x14ac:dyDescent="0.2">
      <c r="A260" s="13">
        <v>2016</v>
      </c>
      <c r="B260" s="13" t="s">
        <v>39</v>
      </c>
      <c r="C260" s="14"/>
      <c r="D260" s="13" t="s">
        <v>83</v>
      </c>
      <c r="E260" s="27" t="s">
        <v>44</v>
      </c>
      <c r="F260" s="27" t="s">
        <v>22</v>
      </c>
      <c r="G260" s="28" t="s">
        <v>88</v>
      </c>
      <c r="H260" s="35">
        <v>45368</v>
      </c>
      <c r="I260" s="27">
        <v>91</v>
      </c>
      <c r="J260" s="30">
        <v>30</v>
      </c>
      <c r="K260" s="35">
        <f t="shared" si="28"/>
        <v>1512.2666666666667</v>
      </c>
      <c r="L260" s="32">
        <v>37.5</v>
      </c>
      <c r="M260" s="32">
        <v>4.13</v>
      </c>
      <c r="N260" s="32">
        <v>33</v>
      </c>
      <c r="O260" s="33">
        <v>0.56740000000000002</v>
      </c>
      <c r="P260" s="34">
        <f t="shared" si="29"/>
        <v>858.06010666666668</v>
      </c>
      <c r="Q260" s="31">
        <f t="shared" si="30"/>
        <v>1701300</v>
      </c>
      <c r="R260" s="36">
        <f t="shared" si="31"/>
        <v>187369.84</v>
      </c>
      <c r="S260" s="36">
        <f t="shared" si="32"/>
        <v>1497144</v>
      </c>
      <c r="T260" s="36">
        <f t="shared" si="33"/>
        <v>25741.803200000002</v>
      </c>
      <c r="U260" s="36">
        <f t="shared" si="34"/>
        <v>38928470.919253334</v>
      </c>
    </row>
    <row r="261" spans="1:21" s="27" customFormat="1" x14ac:dyDescent="0.2">
      <c r="A261" s="13">
        <v>2016</v>
      </c>
      <c r="B261" s="13" t="s">
        <v>39</v>
      </c>
      <c r="C261" s="14"/>
      <c r="D261" s="13" t="s">
        <v>83</v>
      </c>
      <c r="E261" s="27" t="s">
        <v>44</v>
      </c>
      <c r="F261" s="27" t="s">
        <v>22</v>
      </c>
      <c r="G261" s="28" t="s">
        <v>88</v>
      </c>
      <c r="H261" s="35">
        <v>110085</v>
      </c>
      <c r="I261" s="27">
        <v>218</v>
      </c>
      <c r="J261" s="30">
        <v>80</v>
      </c>
      <c r="K261" s="35">
        <f t="shared" si="28"/>
        <v>1376.0625</v>
      </c>
      <c r="L261" s="32">
        <v>35.6</v>
      </c>
      <c r="M261" s="32">
        <v>4.7699999999999996</v>
      </c>
      <c r="N261" s="32">
        <v>30</v>
      </c>
      <c r="O261" s="33">
        <v>0.55789999999999995</v>
      </c>
      <c r="P261" s="34">
        <f t="shared" si="29"/>
        <v>767.70526874999996</v>
      </c>
      <c r="Q261" s="31">
        <f t="shared" si="30"/>
        <v>3919026</v>
      </c>
      <c r="R261" s="36">
        <f t="shared" si="31"/>
        <v>525105.44999999995</v>
      </c>
      <c r="S261" s="36">
        <f t="shared" si="32"/>
        <v>3302550</v>
      </c>
      <c r="T261" s="36">
        <f t="shared" si="33"/>
        <v>61416.421499999997</v>
      </c>
      <c r="U261" s="36">
        <f t="shared" si="34"/>
        <v>84512834.510343745</v>
      </c>
    </row>
    <row r="262" spans="1:21" s="27" customFormat="1" x14ac:dyDescent="0.2">
      <c r="A262" s="13">
        <v>2016</v>
      </c>
      <c r="B262" s="13" t="s">
        <v>39</v>
      </c>
      <c r="C262" s="14"/>
      <c r="D262" s="13" t="s">
        <v>83</v>
      </c>
      <c r="E262" s="27" t="s">
        <v>44</v>
      </c>
      <c r="F262" s="27" t="s">
        <v>91</v>
      </c>
      <c r="G262" s="28" t="s">
        <v>87</v>
      </c>
      <c r="H262" s="35">
        <v>141217</v>
      </c>
      <c r="I262" s="27">
        <v>277</v>
      </c>
      <c r="J262" s="30">
        <v>87</v>
      </c>
      <c r="K262" s="35">
        <f t="shared" si="28"/>
        <v>1623.183908045977</v>
      </c>
      <c r="L262" s="32">
        <v>36.35</v>
      </c>
      <c r="M262" s="32">
        <v>4.5199999999999996</v>
      </c>
      <c r="N262" s="32">
        <v>31.9</v>
      </c>
      <c r="O262" s="33">
        <v>0.57340000000000002</v>
      </c>
      <c r="P262" s="34">
        <f t="shared" si="29"/>
        <v>930.73365287356319</v>
      </c>
      <c r="Q262" s="31">
        <f t="shared" si="30"/>
        <v>5133237.95</v>
      </c>
      <c r="R262" s="36">
        <f t="shared" si="31"/>
        <v>638300.84</v>
      </c>
      <c r="S262" s="36">
        <f t="shared" si="32"/>
        <v>4504822.3</v>
      </c>
      <c r="T262" s="36">
        <f t="shared" si="33"/>
        <v>80973.827799999999</v>
      </c>
      <c r="U262" s="36">
        <f t="shared" si="34"/>
        <v>131435414.25784597</v>
      </c>
    </row>
    <row r="263" spans="1:21" s="27" customFormat="1" x14ac:dyDescent="0.2">
      <c r="A263" s="13">
        <v>2016</v>
      </c>
      <c r="B263" s="13" t="s">
        <v>17</v>
      </c>
      <c r="C263" s="14"/>
      <c r="D263" s="13" t="s">
        <v>83</v>
      </c>
      <c r="E263" s="27" t="s">
        <v>44</v>
      </c>
      <c r="F263" s="27" t="s">
        <v>20</v>
      </c>
      <c r="G263" s="28" t="s">
        <v>88</v>
      </c>
      <c r="H263" s="35">
        <v>142550</v>
      </c>
      <c r="I263" s="27">
        <v>292</v>
      </c>
      <c r="J263" s="30">
        <v>203</v>
      </c>
      <c r="K263" s="35">
        <f t="shared" si="28"/>
        <v>702.21674876847294</v>
      </c>
      <c r="L263" s="32">
        <v>35.5</v>
      </c>
      <c r="M263" s="32">
        <v>4.83</v>
      </c>
      <c r="N263" s="32">
        <v>33</v>
      </c>
      <c r="O263" s="33">
        <v>0.5544</v>
      </c>
      <c r="P263" s="34">
        <f t="shared" si="29"/>
        <v>389.3089655172414</v>
      </c>
      <c r="Q263" s="31">
        <f t="shared" si="30"/>
        <v>5060525</v>
      </c>
      <c r="R263" s="36">
        <f t="shared" si="31"/>
        <v>688516.5</v>
      </c>
      <c r="S263" s="36">
        <f t="shared" si="32"/>
        <v>4704150</v>
      </c>
      <c r="T263" s="36">
        <f t="shared" si="33"/>
        <v>79029.72</v>
      </c>
      <c r="U263" s="36">
        <f t="shared" si="34"/>
        <v>55495993.034482762</v>
      </c>
    </row>
    <row r="264" spans="1:21" s="27" customFormat="1" x14ac:dyDescent="0.2">
      <c r="A264" s="13">
        <v>2016</v>
      </c>
      <c r="B264" s="13" t="s">
        <v>39</v>
      </c>
      <c r="C264" s="14"/>
      <c r="D264" s="13" t="s">
        <v>82</v>
      </c>
      <c r="E264" s="27" t="s">
        <v>44</v>
      </c>
      <c r="F264" s="27" t="s">
        <v>16</v>
      </c>
      <c r="G264" s="28" t="s">
        <v>79</v>
      </c>
      <c r="H264" s="35">
        <v>38679</v>
      </c>
      <c r="I264" s="27">
        <v>77</v>
      </c>
      <c r="J264" s="30">
        <v>55</v>
      </c>
      <c r="K264" s="35">
        <f t="shared" si="28"/>
        <v>703.25454545454545</v>
      </c>
      <c r="L264" s="32">
        <v>35.29</v>
      </c>
      <c r="M264" s="32">
        <v>4.8499999999999996</v>
      </c>
      <c r="N264" s="32">
        <v>27.62</v>
      </c>
      <c r="O264" s="33">
        <v>0.55730000000000002</v>
      </c>
      <c r="P264" s="34">
        <f t="shared" si="29"/>
        <v>391.92375818181819</v>
      </c>
      <c r="Q264" s="31">
        <f t="shared" si="30"/>
        <v>1364981.91</v>
      </c>
      <c r="R264" s="36">
        <f t="shared" si="31"/>
        <v>187593.15</v>
      </c>
      <c r="S264" s="36">
        <f t="shared" si="32"/>
        <v>1068313.98</v>
      </c>
      <c r="T264" s="36">
        <f t="shared" si="33"/>
        <v>21555.806700000001</v>
      </c>
      <c r="U264" s="36">
        <f t="shared" si="34"/>
        <v>15159219.042714546</v>
      </c>
    </row>
    <row r="265" spans="1:21" s="27" customFormat="1" x14ac:dyDescent="0.2">
      <c r="A265" s="13">
        <v>2016</v>
      </c>
      <c r="B265" s="13" t="s">
        <v>39</v>
      </c>
      <c r="C265" s="14"/>
      <c r="D265" s="13" t="s">
        <v>83</v>
      </c>
      <c r="E265" s="27" t="s">
        <v>44</v>
      </c>
      <c r="F265" s="27" t="s">
        <v>91</v>
      </c>
      <c r="G265" s="28" t="s">
        <v>87</v>
      </c>
      <c r="H265" s="35">
        <v>96706</v>
      </c>
      <c r="I265" s="27">
        <v>190</v>
      </c>
      <c r="J265" s="30">
        <v>60</v>
      </c>
      <c r="K265" s="35">
        <f t="shared" si="28"/>
        <v>1611.7666666666667</v>
      </c>
      <c r="L265" s="32">
        <v>35.79</v>
      </c>
      <c r="M265" s="32">
        <v>4.3099999999999996</v>
      </c>
      <c r="N265" s="32">
        <v>30.37</v>
      </c>
      <c r="O265" s="33">
        <v>0.56210000000000004</v>
      </c>
      <c r="P265" s="34">
        <f t="shared" si="29"/>
        <v>905.97404333333338</v>
      </c>
      <c r="Q265" s="31">
        <f t="shared" si="30"/>
        <v>3461107.7399999998</v>
      </c>
      <c r="R265" s="36">
        <f t="shared" si="31"/>
        <v>416802.86</v>
      </c>
      <c r="S265" s="36">
        <f t="shared" si="32"/>
        <v>2936961.22</v>
      </c>
      <c r="T265" s="36">
        <f t="shared" si="33"/>
        <v>54358.442600000002</v>
      </c>
      <c r="U265" s="36">
        <f t="shared" si="34"/>
        <v>87613125.834593341</v>
      </c>
    </row>
    <row r="266" spans="1:21" s="27" customFormat="1" x14ac:dyDescent="0.2">
      <c r="A266" s="13">
        <v>2016</v>
      </c>
      <c r="B266" s="13" t="s">
        <v>39</v>
      </c>
      <c r="C266" s="14"/>
      <c r="D266" s="13" t="s">
        <v>83</v>
      </c>
      <c r="E266" s="27" t="s">
        <v>44</v>
      </c>
      <c r="F266" s="27" t="s">
        <v>22</v>
      </c>
      <c r="G266" s="28" t="s">
        <v>88</v>
      </c>
      <c r="H266" s="35">
        <v>54536</v>
      </c>
      <c r="I266" s="27">
        <v>111</v>
      </c>
      <c r="J266" s="30">
        <v>45</v>
      </c>
      <c r="K266" s="35">
        <f t="shared" si="28"/>
        <v>1211.911111111111</v>
      </c>
      <c r="L266" s="32">
        <v>36.200000000000003</v>
      </c>
      <c r="M266" s="32">
        <v>4.13</v>
      </c>
      <c r="N266" s="32">
        <v>31.6</v>
      </c>
      <c r="O266" s="33">
        <v>0.56359999999999999</v>
      </c>
      <c r="P266" s="34">
        <f t="shared" si="29"/>
        <v>683.03310222222228</v>
      </c>
      <c r="Q266" s="31">
        <f t="shared" si="30"/>
        <v>1974203.2000000002</v>
      </c>
      <c r="R266" s="36">
        <f t="shared" si="31"/>
        <v>225233.68</v>
      </c>
      <c r="S266" s="36">
        <f t="shared" si="32"/>
        <v>1723337.6</v>
      </c>
      <c r="T266" s="36">
        <f t="shared" si="33"/>
        <v>30736.489600000001</v>
      </c>
      <c r="U266" s="36">
        <f t="shared" si="34"/>
        <v>37249893.262791112</v>
      </c>
    </row>
    <row r="267" spans="1:21" s="27" customFormat="1" x14ac:dyDescent="0.2">
      <c r="A267" s="13">
        <v>2016</v>
      </c>
      <c r="B267" s="13" t="s">
        <v>39</v>
      </c>
      <c r="C267" s="14"/>
      <c r="D267" s="13" t="s">
        <v>83</v>
      </c>
      <c r="E267" s="27" t="s">
        <v>44</v>
      </c>
      <c r="F267" s="27" t="s">
        <v>91</v>
      </c>
      <c r="G267" s="28" t="s">
        <v>87</v>
      </c>
      <c r="H267" s="35">
        <v>70551</v>
      </c>
      <c r="I267" s="27">
        <v>139</v>
      </c>
      <c r="J267" s="30">
        <v>50</v>
      </c>
      <c r="K267" s="35">
        <f t="shared" si="28"/>
        <v>1411.02</v>
      </c>
      <c r="L267" s="32">
        <v>36.06</v>
      </c>
      <c r="M267" s="32">
        <v>4.8099999999999996</v>
      </c>
      <c r="N267" s="32">
        <v>31.3</v>
      </c>
      <c r="O267" s="33">
        <v>0.52549999999999997</v>
      </c>
      <c r="P267" s="34">
        <f t="shared" si="29"/>
        <v>741.49100999999996</v>
      </c>
      <c r="Q267" s="31">
        <f t="shared" si="30"/>
        <v>2544069.06</v>
      </c>
      <c r="R267" s="36">
        <f t="shared" si="31"/>
        <v>339350.31</v>
      </c>
      <c r="S267" s="36">
        <f t="shared" si="32"/>
        <v>2208246.3000000003</v>
      </c>
      <c r="T267" s="36">
        <f t="shared" si="33"/>
        <v>37074.550499999998</v>
      </c>
      <c r="U267" s="36">
        <f t="shared" si="34"/>
        <v>52312932.246509999</v>
      </c>
    </row>
    <row r="268" spans="1:21" s="27" customFormat="1" x14ac:dyDescent="0.2">
      <c r="A268" s="13">
        <v>2016</v>
      </c>
      <c r="B268" s="13" t="s">
        <v>17</v>
      </c>
      <c r="C268" s="14"/>
      <c r="D268" s="13" t="s">
        <v>83</v>
      </c>
      <c r="E268" s="27" t="s">
        <v>44</v>
      </c>
      <c r="F268" s="27" t="s">
        <v>91</v>
      </c>
      <c r="G268" s="28" t="s">
        <v>86</v>
      </c>
      <c r="H268" s="35">
        <v>96086</v>
      </c>
      <c r="I268" s="27">
        <v>190</v>
      </c>
      <c r="J268" s="30">
        <v>150</v>
      </c>
      <c r="K268" s="35">
        <f t="shared" si="28"/>
        <v>640.57333333333338</v>
      </c>
      <c r="L268" s="32">
        <v>35.96</v>
      </c>
      <c r="M268" s="32">
        <v>4.1399999999999997</v>
      </c>
      <c r="N268" s="32">
        <v>31.81</v>
      </c>
      <c r="O268" s="33">
        <v>0.54710000000000003</v>
      </c>
      <c r="P268" s="34">
        <f t="shared" si="29"/>
        <v>350.45767066666667</v>
      </c>
      <c r="Q268" s="31">
        <f t="shared" si="30"/>
        <v>3455252.56</v>
      </c>
      <c r="R268" s="36">
        <f t="shared" si="31"/>
        <v>397796.04</v>
      </c>
      <c r="S268" s="36">
        <f t="shared" si="32"/>
        <v>3056495.6599999997</v>
      </c>
      <c r="T268" s="36">
        <f t="shared" si="33"/>
        <v>52568.650600000001</v>
      </c>
      <c r="U268" s="36">
        <f t="shared" si="34"/>
        <v>33674075.743677333</v>
      </c>
    </row>
    <row r="269" spans="1:21" s="27" customFormat="1" x14ac:dyDescent="0.2">
      <c r="A269" s="13">
        <v>2016</v>
      </c>
      <c r="B269" s="13" t="s">
        <v>39</v>
      </c>
      <c r="C269" s="14">
        <v>2.7</v>
      </c>
      <c r="D269" s="13" t="s">
        <v>83</v>
      </c>
      <c r="E269" s="27" t="s">
        <v>44</v>
      </c>
      <c r="F269" s="27" t="s">
        <v>20</v>
      </c>
      <c r="G269" s="28" t="s">
        <v>78</v>
      </c>
      <c r="H269" s="35">
        <v>67376</v>
      </c>
      <c r="I269" s="27">
        <v>141</v>
      </c>
      <c r="J269" s="30">
        <v>100</v>
      </c>
      <c r="K269" s="35">
        <f t="shared" si="28"/>
        <v>673.76</v>
      </c>
      <c r="L269" s="32">
        <v>35.68</v>
      </c>
      <c r="M269" s="32">
        <v>4.0599999999999996</v>
      </c>
      <c r="N269" s="32">
        <v>29.03</v>
      </c>
      <c r="O269" s="33">
        <v>0.54743399999999998</v>
      </c>
      <c r="P269" s="34">
        <f t="shared" si="29"/>
        <v>368.83913183999999</v>
      </c>
      <c r="Q269" s="31">
        <f t="shared" si="30"/>
        <v>2403975.6800000002</v>
      </c>
      <c r="R269" s="36">
        <f t="shared" si="31"/>
        <v>273546.56</v>
      </c>
      <c r="S269" s="36">
        <f t="shared" si="32"/>
        <v>1955925.28</v>
      </c>
      <c r="T269" s="36">
        <f t="shared" si="33"/>
        <v>36883.913183999997</v>
      </c>
      <c r="U269" s="36">
        <f t="shared" si="34"/>
        <v>24850905.346851841</v>
      </c>
    </row>
    <row r="270" spans="1:21" s="27" customFormat="1" x14ac:dyDescent="0.2">
      <c r="A270" s="13">
        <v>2016</v>
      </c>
      <c r="B270" s="13" t="s">
        <v>39</v>
      </c>
      <c r="C270" s="14"/>
      <c r="D270" s="13" t="s">
        <v>83</v>
      </c>
      <c r="E270" s="27" t="s">
        <v>44</v>
      </c>
      <c r="F270" s="27" t="s">
        <v>91</v>
      </c>
      <c r="G270" s="28" t="s">
        <v>87</v>
      </c>
      <c r="H270" s="35">
        <v>200510</v>
      </c>
      <c r="I270" s="27">
        <v>393</v>
      </c>
      <c r="J270" s="30">
        <v>180</v>
      </c>
      <c r="K270" s="35">
        <f t="shared" si="28"/>
        <v>1113.9444444444443</v>
      </c>
      <c r="L270" s="32">
        <v>36.200000000000003</v>
      </c>
      <c r="M270" s="32">
        <v>4.43</v>
      </c>
      <c r="N270" s="32">
        <v>31.43</v>
      </c>
      <c r="O270" s="33">
        <v>0.56200000000000006</v>
      </c>
      <c r="P270" s="34">
        <f t="shared" si="29"/>
        <v>626.03677777777784</v>
      </c>
      <c r="Q270" s="31">
        <f t="shared" si="30"/>
        <v>7258462.0000000009</v>
      </c>
      <c r="R270" s="36">
        <f t="shared" si="31"/>
        <v>888259.29999999993</v>
      </c>
      <c r="S270" s="36">
        <f t="shared" si="32"/>
        <v>6302029.2999999998</v>
      </c>
      <c r="T270" s="36">
        <f t="shared" si="33"/>
        <v>112686.62000000001</v>
      </c>
      <c r="U270" s="36">
        <f t="shared" si="34"/>
        <v>125526634.31222224</v>
      </c>
    </row>
    <row r="271" spans="1:21" s="27" customFormat="1" x14ac:dyDescent="0.2">
      <c r="A271" s="13">
        <v>2016</v>
      </c>
      <c r="B271" s="13" t="s">
        <v>39</v>
      </c>
      <c r="C271" s="14"/>
      <c r="D271" s="13" t="s">
        <v>82</v>
      </c>
      <c r="E271" s="27" t="s">
        <v>44</v>
      </c>
      <c r="F271" s="27" t="s">
        <v>16</v>
      </c>
      <c r="G271" s="28" t="s">
        <v>79</v>
      </c>
      <c r="H271" s="35">
        <v>27534</v>
      </c>
      <c r="I271" s="27">
        <v>57</v>
      </c>
      <c r="J271" s="30">
        <v>40</v>
      </c>
      <c r="K271" s="35">
        <f t="shared" si="28"/>
        <v>688.35</v>
      </c>
      <c r="L271" s="32">
        <v>33.33</v>
      </c>
      <c r="M271" s="32">
        <v>4.6500000000000004</v>
      </c>
      <c r="N271" s="32">
        <v>26.86</v>
      </c>
      <c r="O271" s="33">
        <v>0.50829999999999997</v>
      </c>
      <c r="P271" s="34">
        <f t="shared" si="29"/>
        <v>349.888305</v>
      </c>
      <c r="Q271" s="31">
        <f t="shared" si="30"/>
        <v>917708.22</v>
      </c>
      <c r="R271" s="36">
        <f t="shared" si="31"/>
        <v>128033.1</v>
      </c>
      <c r="S271" s="36">
        <f t="shared" si="32"/>
        <v>739563.24</v>
      </c>
      <c r="T271" s="36">
        <f t="shared" si="33"/>
        <v>13995.5322</v>
      </c>
      <c r="U271" s="36">
        <f t="shared" si="34"/>
        <v>9633824.5898700003</v>
      </c>
    </row>
    <row r="272" spans="1:21" s="27" customFormat="1" x14ac:dyDescent="0.2">
      <c r="A272" s="13">
        <v>2016</v>
      </c>
      <c r="B272" s="13" t="s">
        <v>39</v>
      </c>
      <c r="C272" s="14"/>
      <c r="D272" s="13" t="s">
        <v>83</v>
      </c>
      <c r="E272" s="27" t="s">
        <v>44</v>
      </c>
      <c r="F272" s="27" t="s">
        <v>20</v>
      </c>
      <c r="G272" s="28" t="s">
        <v>78</v>
      </c>
      <c r="H272" s="35">
        <v>115559</v>
      </c>
      <c r="I272" s="27">
        <v>235</v>
      </c>
      <c r="J272" s="30">
        <v>120</v>
      </c>
      <c r="K272" s="35">
        <f t="shared" si="28"/>
        <v>962.99166666666667</v>
      </c>
      <c r="L272" s="32">
        <v>35.700000000000003</v>
      </c>
      <c r="M272" s="32">
        <v>4.0999999999999996</v>
      </c>
      <c r="N272" s="32">
        <v>28.8</v>
      </c>
      <c r="O272" s="33">
        <v>0.55010000000000003</v>
      </c>
      <c r="P272" s="34">
        <f t="shared" si="29"/>
        <v>529.74171583333339</v>
      </c>
      <c r="Q272" s="31">
        <f t="shared" si="30"/>
        <v>4125456.3000000003</v>
      </c>
      <c r="R272" s="36">
        <f t="shared" si="31"/>
        <v>473791.89999999997</v>
      </c>
      <c r="S272" s="36">
        <f t="shared" si="32"/>
        <v>3328099.2</v>
      </c>
      <c r="T272" s="36">
        <f t="shared" si="33"/>
        <v>63569.005900000004</v>
      </c>
      <c r="U272" s="36">
        <f t="shared" si="34"/>
        <v>61216422.939984173</v>
      </c>
    </row>
    <row r="273" spans="1:21" s="27" customFormat="1" x14ac:dyDescent="0.2">
      <c r="A273" s="13">
        <v>2016</v>
      </c>
      <c r="B273" s="13" t="s">
        <v>39</v>
      </c>
      <c r="C273" s="14">
        <v>5.6</v>
      </c>
      <c r="D273" s="13" t="s">
        <v>83</v>
      </c>
      <c r="E273" s="27" t="s">
        <v>44</v>
      </c>
      <c r="F273" s="27" t="s">
        <v>20</v>
      </c>
      <c r="G273" s="28" t="s">
        <v>78</v>
      </c>
      <c r="H273" s="35">
        <v>192084</v>
      </c>
      <c r="I273" s="27">
        <v>398</v>
      </c>
      <c r="J273" s="30">
        <v>120</v>
      </c>
      <c r="K273" s="35">
        <f t="shared" si="28"/>
        <v>1600.7</v>
      </c>
      <c r="L273" s="32">
        <v>35.97</v>
      </c>
      <c r="M273" s="32">
        <v>3.91</v>
      </c>
      <c r="N273" s="32">
        <v>28.55</v>
      </c>
      <c r="O273" s="33">
        <v>0.54868799999999995</v>
      </c>
      <c r="P273" s="34">
        <f t="shared" si="29"/>
        <v>878.28488159999995</v>
      </c>
      <c r="Q273" s="31">
        <f t="shared" si="30"/>
        <v>6909261.4799999995</v>
      </c>
      <c r="R273" s="36">
        <f t="shared" si="31"/>
        <v>751048.44000000006</v>
      </c>
      <c r="S273" s="36">
        <f t="shared" si="32"/>
        <v>5483998.2000000002</v>
      </c>
      <c r="T273" s="36">
        <f t="shared" si="33"/>
        <v>105394.18579199999</v>
      </c>
      <c r="U273" s="36">
        <f t="shared" si="34"/>
        <v>168704473.19725439</v>
      </c>
    </row>
    <row r="274" spans="1:21" s="27" customFormat="1" x14ac:dyDescent="0.2">
      <c r="A274" s="13">
        <v>2016</v>
      </c>
      <c r="B274" s="13" t="s">
        <v>39</v>
      </c>
      <c r="C274" s="14">
        <v>3</v>
      </c>
      <c r="D274" s="13" t="s">
        <v>83</v>
      </c>
      <c r="E274" s="27" t="s">
        <v>44</v>
      </c>
      <c r="F274" s="27" t="s">
        <v>116</v>
      </c>
      <c r="G274" s="28" t="s">
        <v>78</v>
      </c>
      <c r="H274" s="35">
        <v>160552</v>
      </c>
      <c r="I274" s="27">
        <v>323</v>
      </c>
      <c r="J274" s="30">
        <v>100</v>
      </c>
      <c r="K274" s="35">
        <f t="shared" si="28"/>
        <v>1605.52</v>
      </c>
      <c r="L274" s="32">
        <v>36</v>
      </c>
      <c r="M274" s="32">
        <v>3.93</v>
      </c>
      <c r="N274" s="32">
        <v>28.2</v>
      </c>
      <c r="O274" s="33">
        <v>0.56520000000000004</v>
      </c>
      <c r="P274" s="34">
        <f t="shared" si="29"/>
        <v>907.43990400000007</v>
      </c>
      <c r="Q274" s="31">
        <f t="shared" si="30"/>
        <v>5779872</v>
      </c>
      <c r="R274" s="36">
        <f t="shared" si="31"/>
        <v>630969.36</v>
      </c>
      <c r="S274" s="36">
        <f t="shared" si="32"/>
        <v>4527566.3999999994</v>
      </c>
      <c r="T274" s="36">
        <f t="shared" si="33"/>
        <v>90743.99040000001</v>
      </c>
      <c r="U274" s="36">
        <f t="shared" si="34"/>
        <v>145691291.46700802</v>
      </c>
    </row>
    <row r="275" spans="1:21" s="27" customFormat="1" x14ac:dyDescent="0.2">
      <c r="A275" s="13">
        <v>2016</v>
      </c>
      <c r="B275" s="13" t="s">
        <v>39</v>
      </c>
      <c r="C275" s="14">
        <v>4</v>
      </c>
      <c r="D275" s="13" t="s">
        <v>83</v>
      </c>
      <c r="E275" s="27" t="s">
        <v>44</v>
      </c>
      <c r="F275" s="27" t="s">
        <v>116</v>
      </c>
      <c r="G275" s="28" t="s">
        <v>78</v>
      </c>
      <c r="H275" s="35">
        <v>172924</v>
      </c>
      <c r="I275" s="27">
        <v>350</v>
      </c>
      <c r="J275" s="30">
        <v>120</v>
      </c>
      <c r="K275" s="35">
        <f t="shared" si="28"/>
        <v>1441.0333333333333</v>
      </c>
      <c r="L275" s="32">
        <v>35.9</v>
      </c>
      <c r="M275" s="32">
        <v>3.59</v>
      </c>
      <c r="N275" s="32">
        <v>28.3</v>
      </c>
      <c r="O275" s="33">
        <v>0.54879999999999995</v>
      </c>
      <c r="P275" s="34">
        <f t="shared" si="29"/>
        <v>790.83909333333327</v>
      </c>
      <c r="Q275" s="31">
        <f t="shared" si="30"/>
        <v>6207971.5999999996</v>
      </c>
      <c r="R275" s="36">
        <f t="shared" si="31"/>
        <v>620797.16</v>
      </c>
      <c r="S275" s="36">
        <f t="shared" si="32"/>
        <v>4893749.2</v>
      </c>
      <c r="T275" s="36">
        <f t="shared" si="33"/>
        <v>94900.691199999987</v>
      </c>
      <c r="U275" s="36">
        <f t="shared" si="34"/>
        <v>136755059.37557331</v>
      </c>
    </row>
    <row r="276" spans="1:21" s="27" customFormat="1" x14ac:dyDescent="0.2">
      <c r="A276" s="13">
        <v>2016</v>
      </c>
      <c r="B276" s="13" t="s">
        <v>39</v>
      </c>
      <c r="C276" s="14">
        <v>2.9</v>
      </c>
      <c r="D276" s="13" t="s">
        <v>83</v>
      </c>
      <c r="E276" s="27" t="s">
        <v>44</v>
      </c>
      <c r="F276" s="27" t="s">
        <v>116</v>
      </c>
      <c r="G276" s="28" t="s">
        <v>78</v>
      </c>
      <c r="H276" s="35">
        <v>268811</v>
      </c>
      <c r="I276" s="27">
        <v>541</v>
      </c>
      <c r="J276" s="30">
        <v>117</v>
      </c>
      <c r="K276" s="35">
        <f t="shared" si="28"/>
        <v>2297.5299145299145</v>
      </c>
      <c r="L276" s="32">
        <v>36.5</v>
      </c>
      <c r="M276" s="32">
        <v>4.1100000000000003</v>
      </c>
      <c r="N276" s="32">
        <v>28.3</v>
      </c>
      <c r="O276" s="33">
        <v>0.56510000000000005</v>
      </c>
      <c r="P276" s="34">
        <f t="shared" si="29"/>
        <v>1298.3341547008549</v>
      </c>
      <c r="Q276" s="31">
        <f t="shared" si="30"/>
        <v>9811601.5</v>
      </c>
      <c r="R276" s="36">
        <f t="shared" si="31"/>
        <v>1104813.2100000002</v>
      </c>
      <c r="S276" s="36">
        <f t="shared" si="32"/>
        <v>7607351.2999999998</v>
      </c>
      <c r="T276" s="36">
        <f t="shared" si="33"/>
        <v>151905.09610000002</v>
      </c>
      <c r="U276" s="36">
        <f t="shared" si="34"/>
        <v>349006502.45929152</v>
      </c>
    </row>
    <row r="277" spans="1:21" s="27" customFormat="1" x14ac:dyDescent="0.2">
      <c r="A277" s="13">
        <v>2016</v>
      </c>
      <c r="B277" s="13" t="s">
        <v>39</v>
      </c>
      <c r="C277" s="14">
        <v>3</v>
      </c>
      <c r="D277" s="13" t="s">
        <v>83</v>
      </c>
      <c r="E277" s="27" t="s">
        <v>44</v>
      </c>
      <c r="F277" s="27" t="s">
        <v>116</v>
      </c>
      <c r="G277" s="28" t="s">
        <v>78</v>
      </c>
      <c r="H277" s="35">
        <v>253249</v>
      </c>
      <c r="I277" s="27">
        <v>513</v>
      </c>
      <c r="J277" s="30">
        <v>118</v>
      </c>
      <c r="K277" s="35">
        <f t="shared" si="28"/>
        <v>2146.1779661016949</v>
      </c>
      <c r="L277" s="32">
        <v>36.5</v>
      </c>
      <c r="M277" s="32">
        <v>3.7</v>
      </c>
      <c r="N277" s="32">
        <v>28.8</v>
      </c>
      <c r="O277" s="33">
        <v>0.55549999999999999</v>
      </c>
      <c r="P277" s="34">
        <f t="shared" si="29"/>
        <v>1192.2018601694917</v>
      </c>
      <c r="Q277" s="31">
        <f t="shared" si="30"/>
        <v>9243588.5</v>
      </c>
      <c r="R277" s="36">
        <f t="shared" si="31"/>
        <v>937021.3</v>
      </c>
      <c r="S277" s="36">
        <f t="shared" si="32"/>
        <v>7293571.2000000002</v>
      </c>
      <c r="T277" s="36">
        <f t="shared" si="33"/>
        <v>140679.81950000001</v>
      </c>
      <c r="U277" s="36">
        <f t="shared" si="34"/>
        <v>301923928.88606364</v>
      </c>
    </row>
    <row r="278" spans="1:21" s="27" customFormat="1" x14ac:dyDescent="0.2">
      <c r="A278" s="13">
        <v>2016</v>
      </c>
      <c r="B278" s="13" t="s">
        <v>39</v>
      </c>
      <c r="C278" s="14">
        <v>3.1</v>
      </c>
      <c r="D278" s="13" t="s">
        <v>83</v>
      </c>
      <c r="E278" s="27" t="s">
        <v>44</v>
      </c>
      <c r="F278" s="27" t="s">
        <v>116</v>
      </c>
      <c r="G278" s="28" t="s">
        <v>78</v>
      </c>
      <c r="H278" s="35">
        <v>84675</v>
      </c>
      <c r="I278" s="27">
        <v>173</v>
      </c>
      <c r="J278" s="30">
        <v>61</v>
      </c>
      <c r="K278" s="35">
        <f t="shared" si="28"/>
        <v>1388.1147540983607</v>
      </c>
      <c r="L278" s="32">
        <v>35.700000000000003</v>
      </c>
      <c r="M278" s="32">
        <v>3.49</v>
      </c>
      <c r="N278" s="32">
        <v>28.9</v>
      </c>
      <c r="O278" s="33">
        <v>0.54869999999999997</v>
      </c>
      <c r="P278" s="34">
        <f t="shared" si="29"/>
        <v>761.65856557377049</v>
      </c>
      <c r="Q278" s="31">
        <f t="shared" si="30"/>
        <v>3022897.5000000005</v>
      </c>
      <c r="R278" s="36">
        <f t="shared" si="31"/>
        <v>295515.75</v>
      </c>
      <c r="S278" s="36">
        <f t="shared" si="32"/>
        <v>2447107.5</v>
      </c>
      <c r="T278" s="36">
        <f t="shared" si="33"/>
        <v>46461.172500000001</v>
      </c>
      <c r="U278" s="36">
        <f t="shared" si="34"/>
        <v>64493439.039959013</v>
      </c>
    </row>
    <row r="279" spans="1:21" s="27" customFormat="1" x14ac:dyDescent="0.2">
      <c r="A279" s="13">
        <v>2016</v>
      </c>
      <c r="B279" s="13" t="s">
        <v>39</v>
      </c>
      <c r="C279" s="14">
        <v>4</v>
      </c>
      <c r="D279" s="13" t="s">
        <v>82</v>
      </c>
      <c r="E279" s="27" t="s">
        <v>44</v>
      </c>
      <c r="F279" s="27" t="s">
        <v>35</v>
      </c>
      <c r="G279" s="28" t="s">
        <v>78</v>
      </c>
      <c r="H279" s="35">
        <v>252529</v>
      </c>
      <c r="I279" s="27">
        <v>505</v>
      </c>
      <c r="J279" s="30">
        <v>118</v>
      </c>
      <c r="K279" s="35">
        <f t="shared" si="28"/>
        <v>2140.0762711864409</v>
      </c>
      <c r="L279" s="32">
        <v>36.799999999999997</v>
      </c>
      <c r="M279" s="32">
        <v>4.21</v>
      </c>
      <c r="N279" s="32">
        <v>28.3</v>
      </c>
      <c r="O279" s="33">
        <v>0.57179999999999997</v>
      </c>
      <c r="P279" s="34">
        <f t="shared" si="29"/>
        <v>1223.6956118644068</v>
      </c>
      <c r="Q279" s="31">
        <f t="shared" si="30"/>
        <v>9293067.1999999993</v>
      </c>
      <c r="R279" s="36">
        <f t="shared" si="31"/>
        <v>1063147.0900000001</v>
      </c>
      <c r="S279" s="36">
        <f t="shared" si="32"/>
        <v>7146570.7000000002</v>
      </c>
      <c r="T279" s="36">
        <f t="shared" si="33"/>
        <v>144396.0822</v>
      </c>
      <c r="U279" s="36">
        <f t="shared" si="34"/>
        <v>309018629.1685068</v>
      </c>
    </row>
    <row r="280" spans="1:21" s="27" customFormat="1" x14ac:dyDescent="0.2">
      <c r="A280" s="13">
        <v>2016</v>
      </c>
      <c r="B280" s="13" t="s">
        <v>19</v>
      </c>
      <c r="C280" s="14">
        <v>4</v>
      </c>
      <c r="D280" s="13" t="s">
        <v>83</v>
      </c>
      <c r="E280" s="27" t="s">
        <v>44</v>
      </c>
      <c r="F280" s="27" t="s">
        <v>22</v>
      </c>
      <c r="G280" s="28" t="s">
        <v>88</v>
      </c>
      <c r="H280" s="35">
        <v>114427</v>
      </c>
      <c r="I280" s="27">
        <v>227</v>
      </c>
      <c r="J280" s="30">
        <v>80</v>
      </c>
      <c r="K280" s="35">
        <f t="shared" si="28"/>
        <v>1430.3375000000001</v>
      </c>
      <c r="L280" s="32">
        <v>36</v>
      </c>
      <c r="M280" s="32">
        <v>4.1500000000000004</v>
      </c>
      <c r="N280" s="32">
        <v>30.4</v>
      </c>
      <c r="O280" s="33">
        <v>0.56079999999999997</v>
      </c>
      <c r="P280" s="34">
        <f t="shared" si="29"/>
        <v>802.13327000000004</v>
      </c>
      <c r="Q280" s="31">
        <f t="shared" si="30"/>
        <v>4119372</v>
      </c>
      <c r="R280" s="36">
        <f t="shared" si="31"/>
        <v>474872.05000000005</v>
      </c>
      <c r="S280" s="36">
        <f t="shared" si="32"/>
        <v>3478580.8</v>
      </c>
      <c r="T280" s="36">
        <f t="shared" si="33"/>
        <v>64170.661599999999</v>
      </c>
      <c r="U280" s="36">
        <f t="shared" si="34"/>
        <v>91785703.686290011</v>
      </c>
    </row>
    <row r="281" spans="1:21" s="27" customFormat="1" x14ac:dyDescent="0.2">
      <c r="A281" s="13">
        <v>2016</v>
      </c>
      <c r="B281" s="13" t="s">
        <v>17</v>
      </c>
      <c r="C281" s="14"/>
      <c r="D281" s="13" t="s">
        <v>83</v>
      </c>
      <c r="E281" s="27" t="s">
        <v>44</v>
      </c>
      <c r="F281" s="27" t="s">
        <v>20</v>
      </c>
      <c r="G281" s="28" t="s">
        <v>88</v>
      </c>
      <c r="H281" s="35">
        <v>65510</v>
      </c>
      <c r="I281" s="27">
        <v>135</v>
      </c>
      <c r="J281" s="30">
        <v>103</v>
      </c>
      <c r="K281" s="35">
        <f t="shared" si="28"/>
        <v>636.01941747572812</v>
      </c>
      <c r="L281" s="32">
        <v>35.200000000000003</v>
      </c>
      <c r="M281" s="32">
        <v>5.09</v>
      </c>
      <c r="N281" s="32">
        <v>31.1</v>
      </c>
      <c r="O281" s="33">
        <v>0.52910000000000001</v>
      </c>
      <c r="P281" s="34">
        <f t="shared" si="29"/>
        <v>336.51787378640779</v>
      </c>
      <c r="Q281" s="31">
        <f t="shared" si="30"/>
        <v>2305952</v>
      </c>
      <c r="R281" s="36">
        <f t="shared" si="31"/>
        <v>333445.89999999997</v>
      </c>
      <c r="S281" s="36">
        <f t="shared" si="32"/>
        <v>2037361</v>
      </c>
      <c r="T281" s="36">
        <f t="shared" si="33"/>
        <v>34661.341</v>
      </c>
      <c r="U281" s="36">
        <f t="shared" si="34"/>
        <v>22045285.911747575</v>
      </c>
    </row>
    <row r="282" spans="1:21" s="27" customFormat="1" x14ac:dyDescent="0.2">
      <c r="A282" s="13">
        <v>2016</v>
      </c>
      <c r="B282" s="13" t="s">
        <v>19</v>
      </c>
      <c r="C282" s="14"/>
      <c r="D282" s="13" t="s">
        <v>82</v>
      </c>
      <c r="E282" s="27" t="s">
        <v>44</v>
      </c>
      <c r="F282" s="27" t="s">
        <v>32</v>
      </c>
      <c r="G282" s="28" t="s">
        <v>78</v>
      </c>
      <c r="H282" s="35">
        <v>10845</v>
      </c>
      <c r="I282" s="27">
        <v>24</v>
      </c>
      <c r="J282" s="30">
        <v>9.58</v>
      </c>
      <c r="K282" s="35">
        <f t="shared" si="28"/>
        <v>1132.0459290187891</v>
      </c>
      <c r="L282" s="32">
        <v>34.200000000000003</v>
      </c>
      <c r="M282" s="32">
        <v>4.7699999999999996</v>
      </c>
      <c r="N282" s="32">
        <v>27.1</v>
      </c>
      <c r="O282" s="33">
        <v>0.51800000000000002</v>
      </c>
      <c r="P282" s="34">
        <f t="shared" si="29"/>
        <v>586.39979123173282</v>
      </c>
      <c r="Q282" s="31">
        <f t="shared" si="30"/>
        <v>370899.00000000006</v>
      </c>
      <c r="R282" s="36">
        <f t="shared" si="31"/>
        <v>51730.649999999994</v>
      </c>
      <c r="S282" s="36">
        <f t="shared" si="32"/>
        <v>293899.5</v>
      </c>
      <c r="T282" s="36">
        <f t="shared" si="33"/>
        <v>5617.71</v>
      </c>
      <c r="U282" s="36">
        <f t="shared" si="34"/>
        <v>6359505.7359081423</v>
      </c>
    </row>
    <row r="283" spans="1:21" s="27" customFormat="1" x14ac:dyDescent="0.2">
      <c r="A283" s="13">
        <v>2016</v>
      </c>
      <c r="B283" s="13" t="s">
        <v>19</v>
      </c>
      <c r="C283" s="14"/>
      <c r="D283" s="13" t="s">
        <v>83</v>
      </c>
      <c r="E283" s="27" t="s">
        <v>44</v>
      </c>
      <c r="F283" s="27" t="s">
        <v>22</v>
      </c>
      <c r="G283" s="28" t="s">
        <v>78</v>
      </c>
      <c r="H283" s="35">
        <v>89522</v>
      </c>
      <c r="I283" s="27">
        <v>181</v>
      </c>
      <c r="J283" s="30">
        <v>55</v>
      </c>
      <c r="K283" s="35">
        <f t="shared" si="28"/>
        <v>1627.6727272727273</v>
      </c>
      <c r="L283" s="32">
        <v>35.299999999999997</v>
      </c>
      <c r="M283" s="32">
        <v>4.17</v>
      </c>
      <c r="N283" s="32">
        <v>27.5</v>
      </c>
      <c r="O283" s="33">
        <v>0.55589999999999995</v>
      </c>
      <c r="P283" s="34">
        <f t="shared" si="29"/>
        <v>904.82326909090898</v>
      </c>
      <c r="Q283" s="31">
        <f t="shared" si="30"/>
        <v>3160126.5999999996</v>
      </c>
      <c r="R283" s="36">
        <f t="shared" si="31"/>
        <v>373306.74</v>
      </c>
      <c r="S283" s="36">
        <f t="shared" si="32"/>
        <v>2461855</v>
      </c>
      <c r="T283" s="36">
        <f t="shared" si="33"/>
        <v>49765.279799999997</v>
      </c>
      <c r="U283" s="36">
        <f t="shared" si="34"/>
        <v>81001588.695556358</v>
      </c>
    </row>
    <row r="284" spans="1:21" s="27" customFormat="1" x14ac:dyDescent="0.2">
      <c r="A284" s="13">
        <v>2016</v>
      </c>
      <c r="B284" s="13" t="s">
        <v>39</v>
      </c>
      <c r="C284" s="14"/>
      <c r="D284" s="13" t="s">
        <v>83</v>
      </c>
      <c r="E284" s="27" t="s">
        <v>44</v>
      </c>
      <c r="F284" s="27" t="s">
        <v>122</v>
      </c>
      <c r="G284" s="28" t="s">
        <v>78</v>
      </c>
      <c r="H284" s="35">
        <v>49781</v>
      </c>
      <c r="I284" s="27">
        <v>100</v>
      </c>
      <c r="J284" s="30">
        <v>30</v>
      </c>
      <c r="K284" s="35">
        <f t="shared" si="28"/>
        <v>1659.3666666666666</v>
      </c>
      <c r="L284" s="32">
        <v>36.4</v>
      </c>
      <c r="M284" s="32">
        <v>3.87</v>
      </c>
      <c r="N284" s="32">
        <v>28.9</v>
      </c>
      <c r="O284" s="33">
        <v>0.55410000000000004</v>
      </c>
      <c r="P284" s="34">
        <f t="shared" si="29"/>
        <v>919.45507000000009</v>
      </c>
      <c r="Q284" s="31">
        <f t="shared" si="30"/>
        <v>1812028.4</v>
      </c>
      <c r="R284" s="36">
        <f t="shared" si="31"/>
        <v>192652.47</v>
      </c>
      <c r="S284" s="36">
        <f t="shared" si="32"/>
        <v>1438670.9</v>
      </c>
      <c r="T284" s="36">
        <f t="shared" si="33"/>
        <v>27583.652100000003</v>
      </c>
      <c r="U284" s="36">
        <f t="shared" si="34"/>
        <v>45771392.839670002</v>
      </c>
    </row>
    <row r="285" spans="1:21" s="27" customFormat="1" x14ac:dyDescent="0.2">
      <c r="A285" s="13">
        <v>2016</v>
      </c>
      <c r="B285" s="13" t="s">
        <v>39</v>
      </c>
      <c r="C285" s="14">
        <v>2.5</v>
      </c>
      <c r="D285" s="13" t="s">
        <v>83</v>
      </c>
      <c r="E285" s="27" t="s">
        <v>44</v>
      </c>
      <c r="F285" s="27" t="s">
        <v>91</v>
      </c>
      <c r="G285" s="28" t="s">
        <v>87</v>
      </c>
      <c r="H285" s="35">
        <v>106680</v>
      </c>
      <c r="I285" s="27">
        <v>218</v>
      </c>
      <c r="J285" s="30">
        <v>65</v>
      </c>
      <c r="K285" s="35">
        <f t="shared" si="28"/>
        <v>1641.2307692307693</v>
      </c>
      <c r="L285" s="32">
        <v>36.200000000000003</v>
      </c>
      <c r="M285" s="32">
        <v>3.39</v>
      </c>
      <c r="N285" s="32">
        <v>32.6</v>
      </c>
      <c r="O285" s="33">
        <v>0.53410000000000002</v>
      </c>
      <c r="P285" s="34">
        <f t="shared" si="29"/>
        <v>876.58135384615389</v>
      </c>
      <c r="Q285" s="31">
        <f t="shared" si="30"/>
        <v>3861816.0000000005</v>
      </c>
      <c r="R285" s="36">
        <f t="shared" si="31"/>
        <v>361645.2</v>
      </c>
      <c r="S285" s="36">
        <f t="shared" si="32"/>
        <v>3477768</v>
      </c>
      <c r="T285" s="36">
        <f t="shared" si="33"/>
        <v>56977.788</v>
      </c>
      <c r="U285" s="36">
        <f t="shared" si="34"/>
        <v>93513698.828307703</v>
      </c>
    </row>
    <row r="286" spans="1:21" s="27" customFormat="1" x14ac:dyDescent="0.2">
      <c r="A286" s="13">
        <v>2016</v>
      </c>
      <c r="B286" s="13" t="s">
        <v>17</v>
      </c>
      <c r="C286" s="14"/>
      <c r="D286" s="13" t="s">
        <v>83</v>
      </c>
      <c r="E286" s="27" t="s">
        <v>44</v>
      </c>
      <c r="F286" s="27" t="s">
        <v>26</v>
      </c>
      <c r="G286" s="28" t="s">
        <v>87</v>
      </c>
      <c r="H286" s="35">
        <v>80909</v>
      </c>
      <c r="I286" s="27">
        <v>167</v>
      </c>
      <c r="J286" s="30">
        <v>78</v>
      </c>
      <c r="K286" s="35">
        <f t="shared" si="28"/>
        <v>1037.2948717948718</v>
      </c>
      <c r="L286" s="32">
        <v>36.4</v>
      </c>
      <c r="M286" s="32">
        <v>4.38</v>
      </c>
      <c r="N286" s="32">
        <v>31.4</v>
      </c>
      <c r="O286" s="33">
        <v>0.57099999999999995</v>
      </c>
      <c r="P286" s="34">
        <f t="shared" si="29"/>
        <v>592.29537179487181</v>
      </c>
      <c r="Q286" s="31">
        <f t="shared" si="30"/>
        <v>2945087.6</v>
      </c>
      <c r="R286" s="36">
        <f t="shared" si="31"/>
        <v>354381.42</v>
      </c>
      <c r="S286" s="36">
        <f t="shared" si="32"/>
        <v>2540542.6</v>
      </c>
      <c r="T286" s="36">
        <f t="shared" si="33"/>
        <v>46199.038999999997</v>
      </c>
      <c r="U286" s="36">
        <f t="shared" si="34"/>
        <v>47922026.236551285</v>
      </c>
    </row>
    <row r="287" spans="1:21" s="27" customFormat="1" x14ac:dyDescent="0.2">
      <c r="A287" s="13">
        <v>2016</v>
      </c>
      <c r="B287" s="13" t="s">
        <v>17</v>
      </c>
      <c r="C287" s="14"/>
      <c r="D287" s="13" t="s">
        <v>83</v>
      </c>
      <c r="E287" s="27" t="s">
        <v>44</v>
      </c>
      <c r="F287" s="27" t="s">
        <v>26</v>
      </c>
      <c r="G287" s="28" t="s">
        <v>87</v>
      </c>
      <c r="H287" s="35">
        <v>59509</v>
      </c>
      <c r="I287" s="27">
        <v>121</v>
      </c>
      <c r="J287" s="30">
        <v>60</v>
      </c>
      <c r="K287" s="35">
        <f t="shared" si="28"/>
        <v>991.81666666666672</v>
      </c>
      <c r="L287" s="32">
        <v>34.700000000000003</v>
      </c>
      <c r="M287" s="32">
        <v>4.43</v>
      </c>
      <c r="N287" s="32">
        <v>30.6</v>
      </c>
      <c r="O287" s="33">
        <v>0.54920000000000002</v>
      </c>
      <c r="P287" s="34">
        <f t="shared" si="29"/>
        <v>544.70571333333339</v>
      </c>
      <c r="Q287" s="31">
        <f t="shared" si="30"/>
        <v>2064962.3000000003</v>
      </c>
      <c r="R287" s="36">
        <f t="shared" si="31"/>
        <v>263624.87</v>
      </c>
      <c r="S287" s="36">
        <f t="shared" si="32"/>
        <v>1820975.4000000001</v>
      </c>
      <c r="T287" s="36">
        <f t="shared" si="33"/>
        <v>32682.342800000002</v>
      </c>
      <c r="U287" s="36">
        <f t="shared" si="34"/>
        <v>32414892.294753335</v>
      </c>
    </row>
    <row r="288" spans="1:21" s="27" customFormat="1" x14ac:dyDescent="0.2">
      <c r="A288" s="13">
        <v>2016</v>
      </c>
      <c r="B288" s="13" t="s">
        <v>17</v>
      </c>
      <c r="C288" s="14"/>
      <c r="D288" s="13" t="s">
        <v>83</v>
      </c>
      <c r="E288" s="27" t="s">
        <v>44</v>
      </c>
      <c r="F288" s="27" t="s">
        <v>91</v>
      </c>
      <c r="G288" s="28" t="s">
        <v>87</v>
      </c>
      <c r="H288" s="35">
        <v>66639</v>
      </c>
      <c r="I288" s="27">
        <v>130</v>
      </c>
      <c r="J288" s="30">
        <v>115</v>
      </c>
      <c r="K288" s="35">
        <f t="shared" si="28"/>
        <v>579.46956521739128</v>
      </c>
      <c r="L288" s="32">
        <v>35.840000000000003</v>
      </c>
      <c r="M288" s="32">
        <v>4.7699999999999996</v>
      </c>
      <c r="N288" s="32">
        <v>31.38</v>
      </c>
      <c r="O288" s="33">
        <v>0.55130000000000001</v>
      </c>
      <c r="P288" s="34">
        <f t="shared" si="29"/>
        <v>319.46157130434784</v>
      </c>
      <c r="Q288" s="31">
        <f t="shared" si="30"/>
        <v>2388341.7600000002</v>
      </c>
      <c r="R288" s="36">
        <f t="shared" si="31"/>
        <v>317868.02999999997</v>
      </c>
      <c r="S288" s="36">
        <f t="shared" si="32"/>
        <v>2091131.8199999998</v>
      </c>
      <c r="T288" s="36">
        <f t="shared" si="33"/>
        <v>36738.080699999999</v>
      </c>
      <c r="U288" s="36">
        <f t="shared" si="34"/>
        <v>21288599.650150437</v>
      </c>
    </row>
    <row r="289" spans="1:21" s="27" customFormat="1" x14ac:dyDescent="0.2">
      <c r="A289" s="13">
        <v>2016</v>
      </c>
      <c r="B289" s="13" t="s">
        <v>39</v>
      </c>
      <c r="C289" s="14">
        <v>2</v>
      </c>
      <c r="D289" s="13" t="s">
        <v>83</v>
      </c>
      <c r="E289" s="27" t="s">
        <v>44</v>
      </c>
      <c r="F289" s="27" t="s">
        <v>91</v>
      </c>
      <c r="G289" s="28" t="s">
        <v>87</v>
      </c>
      <c r="H289" s="35">
        <v>143866</v>
      </c>
      <c r="I289" s="27">
        <v>291</v>
      </c>
      <c r="J289" s="30">
        <v>62</v>
      </c>
      <c r="K289" s="35">
        <f t="shared" si="28"/>
        <v>2320.4193548387098</v>
      </c>
      <c r="L289" s="32">
        <v>36.200000000000003</v>
      </c>
      <c r="M289" s="32">
        <v>4.37</v>
      </c>
      <c r="N289" s="32">
        <v>32.1</v>
      </c>
      <c r="O289" s="33">
        <v>0.56000000000000005</v>
      </c>
      <c r="P289" s="34">
        <f t="shared" si="29"/>
        <v>1299.4348387096775</v>
      </c>
      <c r="Q289" s="31">
        <f t="shared" si="30"/>
        <v>5207949.2</v>
      </c>
      <c r="R289" s="36">
        <f t="shared" si="31"/>
        <v>628694.42000000004</v>
      </c>
      <c r="S289" s="36">
        <f t="shared" si="32"/>
        <v>4618098.6000000006</v>
      </c>
      <c r="T289" s="36">
        <f t="shared" si="33"/>
        <v>80564.960000000006</v>
      </c>
      <c r="U289" s="36">
        <f t="shared" si="34"/>
        <v>186944492.50580645</v>
      </c>
    </row>
    <row r="290" spans="1:21" s="27" customFormat="1" x14ac:dyDescent="0.2">
      <c r="A290" s="13">
        <v>2016</v>
      </c>
      <c r="B290" s="13" t="s">
        <v>17</v>
      </c>
      <c r="C290" s="14"/>
      <c r="D290" s="13" t="s">
        <v>83</v>
      </c>
      <c r="E290" s="27" t="s">
        <v>44</v>
      </c>
      <c r="F290" s="27" t="s">
        <v>20</v>
      </c>
      <c r="G290" s="28" t="s">
        <v>87</v>
      </c>
      <c r="H290" s="35">
        <v>141465</v>
      </c>
      <c r="I290" s="27">
        <v>290</v>
      </c>
      <c r="J290" s="30">
        <v>132</v>
      </c>
      <c r="K290" s="35">
        <f t="shared" si="28"/>
        <v>1071.7045454545455</v>
      </c>
      <c r="L290" s="32">
        <v>36.32</v>
      </c>
      <c r="M290" s="32">
        <v>4.8099999999999996</v>
      </c>
      <c r="N290" s="32">
        <v>31.81</v>
      </c>
      <c r="O290" s="33">
        <v>0.56910000000000005</v>
      </c>
      <c r="P290" s="34">
        <f t="shared" si="29"/>
        <v>609.9070568181819</v>
      </c>
      <c r="Q290" s="31">
        <f t="shared" si="30"/>
        <v>5138008.8</v>
      </c>
      <c r="R290" s="36">
        <f t="shared" si="31"/>
        <v>680446.64999999991</v>
      </c>
      <c r="S290" s="36">
        <f t="shared" si="32"/>
        <v>4500001.6499999994</v>
      </c>
      <c r="T290" s="36">
        <f t="shared" si="33"/>
        <v>80507.731500000009</v>
      </c>
      <c r="U290" s="36">
        <f t="shared" si="34"/>
        <v>86280501.79278411</v>
      </c>
    </row>
    <row r="291" spans="1:21" s="27" customFormat="1" x14ac:dyDescent="0.2">
      <c r="A291" s="13">
        <v>2016</v>
      </c>
      <c r="B291" s="13" t="s">
        <v>39</v>
      </c>
      <c r="C291" s="14">
        <v>2.5</v>
      </c>
      <c r="D291" s="13" t="s">
        <v>83</v>
      </c>
      <c r="E291" s="27" t="s">
        <v>44</v>
      </c>
      <c r="F291" s="27" t="s">
        <v>91</v>
      </c>
      <c r="G291" s="28" t="s">
        <v>87</v>
      </c>
      <c r="H291" s="35">
        <v>130375</v>
      </c>
      <c r="I291" s="27">
        <v>266</v>
      </c>
      <c r="J291" s="30">
        <v>65</v>
      </c>
      <c r="K291" s="35">
        <f t="shared" si="28"/>
        <v>2005.7692307692307</v>
      </c>
      <c r="L291" s="32">
        <v>37.1</v>
      </c>
      <c r="M291" s="32">
        <v>3.81</v>
      </c>
      <c r="N291" s="32">
        <v>32.200000000000003</v>
      </c>
      <c r="O291" s="33">
        <v>0.55610000000000004</v>
      </c>
      <c r="P291" s="34">
        <f t="shared" si="29"/>
        <v>1115.4082692307693</v>
      </c>
      <c r="Q291" s="31">
        <f t="shared" si="30"/>
        <v>4836912.5</v>
      </c>
      <c r="R291" s="36">
        <f t="shared" si="31"/>
        <v>496728.75</v>
      </c>
      <c r="S291" s="36">
        <f t="shared" si="32"/>
        <v>4198075</v>
      </c>
      <c r="T291" s="36">
        <f t="shared" si="33"/>
        <v>72501.537500000006</v>
      </c>
      <c r="U291" s="36">
        <f t="shared" si="34"/>
        <v>145421353.10096154</v>
      </c>
    </row>
    <row r="292" spans="1:21" s="27" customFormat="1" x14ac:dyDescent="0.2">
      <c r="A292" s="13">
        <v>2016</v>
      </c>
      <c r="B292" s="13" t="s">
        <v>39</v>
      </c>
      <c r="C292" s="14">
        <v>4.0999999999999996</v>
      </c>
      <c r="D292" s="13" t="s">
        <v>83</v>
      </c>
      <c r="E292" s="27" t="s">
        <v>44</v>
      </c>
      <c r="F292" s="27" t="s">
        <v>20</v>
      </c>
      <c r="G292" s="28" t="s">
        <v>87</v>
      </c>
      <c r="H292" s="35">
        <v>203798</v>
      </c>
      <c r="I292" s="27">
        <v>421</v>
      </c>
      <c r="J292" s="30">
        <v>120</v>
      </c>
      <c r="K292" s="35">
        <f t="shared" si="28"/>
        <v>1698.3166666666666</v>
      </c>
      <c r="L292" s="32">
        <v>36</v>
      </c>
      <c r="M292" s="32">
        <v>4.83</v>
      </c>
      <c r="N292" s="32">
        <v>33.200000000000003</v>
      </c>
      <c r="O292" s="33">
        <v>0.5605</v>
      </c>
      <c r="P292" s="34">
        <f t="shared" si="29"/>
        <v>951.90649166666662</v>
      </c>
      <c r="Q292" s="31">
        <f t="shared" si="30"/>
        <v>7336728</v>
      </c>
      <c r="R292" s="36">
        <f t="shared" si="31"/>
        <v>984344.34</v>
      </c>
      <c r="S292" s="36">
        <f t="shared" si="32"/>
        <v>6766093.6000000006</v>
      </c>
      <c r="T292" s="36">
        <f t="shared" si="33"/>
        <v>114228.77899999999</v>
      </c>
      <c r="U292" s="36">
        <f t="shared" si="34"/>
        <v>193996639.18868333</v>
      </c>
    </row>
    <row r="293" spans="1:21" s="27" customFormat="1" x14ac:dyDescent="0.2">
      <c r="A293" s="13">
        <v>2016</v>
      </c>
      <c r="B293" s="13" t="s">
        <v>17</v>
      </c>
      <c r="C293" s="14"/>
      <c r="D293" s="13" t="s">
        <v>83</v>
      </c>
      <c r="E293" s="27" t="s">
        <v>44</v>
      </c>
      <c r="F293" s="27" t="s">
        <v>20</v>
      </c>
      <c r="G293" s="28" t="s">
        <v>87</v>
      </c>
      <c r="H293" s="35">
        <v>85366</v>
      </c>
      <c r="I293" s="27">
        <v>176</v>
      </c>
      <c r="J293" s="30">
        <v>180</v>
      </c>
      <c r="K293" s="35">
        <f t="shared" si="28"/>
        <v>474.25555555555553</v>
      </c>
      <c r="L293" s="32">
        <v>34.4</v>
      </c>
      <c r="M293" s="32">
        <v>5.23</v>
      </c>
      <c r="N293" s="32">
        <v>30.2</v>
      </c>
      <c r="O293" s="33">
        <v>0.50860000000000005</v>
      </c>
      <c r="P293" s="34">
        <f t="shared" si="29"/>
        <v>241.20637555555558</v>
      </c>
      <c r="Q293" s="31">
        <f t="shared" si="30"/>
        <v>2936590.4</v>
      </c>
      <c r="R293" s="36">
        <f t="shared" si="31"/>
        <v>446464.18000000005</v>
      </c>
      <c r="S293" s="36">
        <f t="shared" si="32"/>
        <v>2578053.1999999997</v>
      </c>
      <c r="T293" s="36">
        <f t="shared" si="33"/>
        <v>43417.147600000004</v>
      </c>
      <c r="U293" s="36">
        <f t="shared" si="34"/>
        <v>20590823.455675557</v>
      </c>
    </row>
    <row r="294" spans="1:21" s="27" customFormat="1" x14ac:dyDescent="0.2">
      <c r="A294" s="13">
        <v>2016</v>
      </c>
      <c r="B294" s="13" t="s">
        <v>39</v>
      </c>
      <c r="C294" s="14"/>
      <c r="D294" s="13" t="s">
        <v>83</v>
      </c>
      <c r="E294" s="27" t="s">
        <v>44</v>
      </c>
      <c r="F294" s="27" t="s">
        <v>20</v>
      </c>
      <c r="G294" s="28" t="s">
        <v>87</v>
      </c>
      <c r="H294" s="35">
        <v>93805</v>
      </c>
      <c r="I294" s="27">
        <v>189</v>
      </c>
      <c r="J294" s="30">
        <v>60</v>
      </c>
      <c r="K294" s="35">
        <f t="shared" si="28"/>
        <v>1563.4166666666667</v>
      </c>
      <c r="L294" s="32">
        <v>36.340000000000003</v>
      </c>
      <c r="M294" s="32">
        <v>4.33</v>
      </c>
      <c r="N294" s="32">
        <v>30.93</v>
      </c>
      <c r="O294" s="33">
        <v>0.55100000000000005</v>
      </c>
      <c r="P294" s="34">
        <f t="shared" si="29"/>
        <v>861.44258333333346</v>
      </c>
      <c r="Q294" s="31">
        <f t="shared" si="30"/>
        <v>3408873.7</v>
      </c>
      <c r="R294" s="36">
        <f t="shared" si="31"/>
        <v>406175.65</v>
      </c>
      <c r="S294" s="36">
        <f t="shared" si="32"/>
        <v>2901388.65</v>
      </c>
      <c r="T294" s="36">
        <f t="shared" si="33"/>
        <v>51686.555000000008</v>
      </c>
      <c r="U294" s="36">
        <f t="shared" si="34"/>
        <v>80807621.52958335</v>
      </c>
    </row>
    <row r="295" spans="1:21" s="27" customFormat="1" x14ac:dyDescent="0.2">
      <c r="A295" s="13">
        <v>2016</v>
      </c>
      <c r="B295" s="13" t="s">
        <v>39</v>
      </c>
      <c r="C295" s="14">
        <v>4.7</v>
      </c>
      <c r="D295" s="13" t="s">
        <v>83</v>
      </c>
      <c r="E295" s="27" t="s">
        <v>44</v>
      </c>
      <c r="F295" s="27" t="s">
        <v>20</v>
      </c>
      <c r="G295" s="28" t="s">
        <v>87</v>
      </c>
      <c r="H295" s="35">
        <v>127129</v>
      </c>
      <c r="I295" s="27">
        <v>263</v>
      </c>
      <c r="J295" s="30">
        <v>85</v>
      </c>
      <c r="K295" s="35">
        <f t="shared" si="28"/>
        <v>1495.6352941176472</v>
      </c>
      <c r="L295" s="32">
        <v>36.299999999999997</v>
      </c>
      <c r="M295" s="32">
        <v>4.12</v>
      </c>
      <c r="N295" s="32">
        <v>32.9</v>
      </c>
      <c r="O295" s="33">
        <v>0.5655</v>
      </c>
      <c r="P295" s="34">
        <f t="shared" si="29"/>
        <v>845.78175882352946</v>
      </c>
      <c r="Q295" s="31">
        <f t="shared" si="30"/>
        <v>4614782.6999999993</v>
      </c>
      <c r="R295" s="36">
        <f t="shared" si="31"/>
        <v>523771.48000000004</v>
      </c>
      <c r="S295" s="36">
        <f t="shared" si="32"/>
        <v>4182544.0999999996</v>
      </c>
      <c r="T295" s="36">
        <f t="shared" si="33"/>
        <v>71891.449500000002</v>
      </c>
      <c r="U295" s="36">
        <f t="shared" si="34"/>
        <v>107523389.21747647</v>
      </c>
    </row>
    <row r="296" spans="1:21" s="27" customFormat="1" x14ac:dyDescent="0.2">
      <c r="A296" s="13">
        <v>2016</v>
      </c>
      <c r="B296" s="13" t="s">
        <v>50</v>
      </c>
      <c r="C296" s="14">
        <v>1</v>
      </c>
      <c r="D296" s="13" t="s">
        <v>82</v>
      </c>
      <c r="E296" s="27" t="s">
        <v>44</v>
      </c>
      <c r="F296" s="27" t="s">
        <v>16</v>
      </c>
      <c r="G296" s="28" t="s">
        <v>86</v>
      </c>
      <c r="H296" s="35">
        <v>63164</v>
      </c>
      <c r="I296" s="27">
        <v>128</v>
      </c>
      <c r="J296" s="30">
        <v>40</v>
      </c>
      <c r="K296" s="35">
        <f t="shared" si="28"/>
        <v>1579.1</v>
      </c>
      <c r="L296" s="32">
        <v>36.880000000000003</v>
      </c>
      <c r="M296" s="32">
        <v>4.8899999999999997</v>
      </c>
      <c r="N296" s="32">
        <v>33.35</v>
      </c>
      <c r="O296" s="33">
        <v>0.57120000000000004</v>
      </c>
      <c r="P296" s="34">
        <f t="shared" si="29"/>
        <v>901.98191999999995</v>
      </c>
      <c r="Q296" s="31">
        <f t="shared" si="30"/>
        <v>2329488.3200000003</v>
      </c>
      <c r="R296" s="36">
        <f t="shared" si="31"/>
        <v>308871.95999999996</v>
      </c>
      <c r="S296" s="36">
        <f t="shared" si="32"/>
        <v>2106519.4</v>
      </c>
      <c r="T296" s="36">
        <f t="shared" si="33"/>
        <v>36079.2768</v>
      </c>
      <c r="U296" s="36">
        <f t="shared" si="34"/>
        <v>56972785.994879998</v>
      </c>
    </row>
    <row r="297" spans="1:21" s="27" customFormat="1" x14ac:dyDescent="0.2">
      <c r="A297" s="13">
        <v>2016</v>
      </c>
      <c r="B297" s="13" t="s">
        <v>39</v>
      </c>
      <c r="C297" s="14"/>
      <c r="D297" s="13" t="s">
        <v>83</v>
      </c>
      <c r="E297" s="27" t="s">
        <v>44</v>
      </c>
      <c r="F297" s="27" t="s">
        <v>20</v>
      </c>
      <c r="G297" s="28" t="s">
        <v>87</v>
      </c>
      <c r="H297" s="35">
        <v>116577</v>
      </c>
      <c r="I297" s="27">
        <v>240</v>
      </c>
      <c r="J297" s="30">
        <v>87</v>
      </c>
      <c r="K297" s="35">
        <f t="shared" si="28"/>
        <v>1339.9655172413793</v>
      </c>
      <c r="L297" s="32">
        <v>35.32</v>
      </c>
      <c r="M297" s="32">
        <v>4.46</v>
      </c>
      <c r="N297" s="32">
        <v>30.46</v>
      </c>
      <c r="O297" s="33">
        <v>0.55220000000000002</v>
      </c>
      <c r="P297" s="34">
        <f t="shared" si="29"/>
        <v>739.92895862068963</v>
      </c>
      <c r="Q297" s="31">
        <f t="shared" si="30"/>
        <v>4117499.64</v>
      </c>
      <c r="R297" s="36">
        <f t="shared" si="31"/>
        <v>519933.42</v>
      </c>
      <c r="S297" s="36">
        <f t="shared" si="32"/>
        <v>3550935.42</v>
      </c>
      <c r="T297" s="36">
        <f t="shared" si="33"/>
        <v>64373.8194</v>
      </c>
      <c r="U297" s="36">
        <f t="shared" si="34"/>
        <v>86258698.209124133</v>
      </c>
    </row>
    <row r="298" spans="1:21" s="27" customFormat="1" x14ac:dyDescent="0.2">
      <c r="A298" s="13">
        <v>2016</v>
      </c>
      <c r="B298" s="13" t="s">
        <v>39</v>
      </c>
      <c r="C298" s="14"/>
      <c r="D298" s="13" t="s">
        <v>83</v>
      </c>
      <c r="E298" s="27" t="s">
        <v>44</v>
      </c>
      <c r="F298" s="27" t="s">
        <v>20</v>
      </c>
      <c r="G298" s="28" t="s">
        <v>87</v>
      </c>
      <c r="H298" s="35">
        <v>203579</v>
      </c>
      <c r="I298" s="27">
        <v>412</v>
      </c>
      <c r="J298" s="30">
        <v>160</v>
      </c>
      <c r="K298" s="35">
        <f t="shared" si="28"/>
        <v>1272.3687500000001</v>
      </c>
      <c r="L298" s="32">
        <v>36.619999999999997</v>
      </c>
      <c r="M298" s="32">
        <v>4.59</v>
      </c>
      <c r="N298" s="32">
        <v>31.69</v>
      </c>
      <c r="O298" s="33">
        <v>0.55300000000000005</v>
      </c>
      <c r="P298" s="34">
        <f t="shared" si="29"/>
        <v>703.61991875000001</v>
      </c>
      <c r="Q298" s="31">
        <f t="shared" si="30"/>
        <v>7455062.9799999995</v>
      </c>
      <c r="R298" s="36">
        <f t="shared" si="31"/>
        <v>934427.61</v>
      </c>
      <c r="S298" s="36">
        <f t="shared" si="32"/>
        <v>6451418.5100000007</v>
      </c>
      <c r="T298" s="36">
        <f t="shared" si="33"/>
        <v>112579.18700000001</v>
      </c>
      <c r="U298" s="36">
        <f t="shared" si="34"/>
        <v>143242239.43920624</v>
      </c>
    </row>
    <row r="299" spans="1:21" s="27" customFormat="1" x14ac:dyDescent="0.2">
      <c r="A299" s="13">
        <v>2016</v>
      </c>
      <c r="B299" s="13" t="s">
        <v>17</v>
      </c>
      <c r="C299" s="14"/>
      <c r="D299" s="13" t="s">
        <v>83</v>
      </c>
      <c r="E299" s="27" t="s">
        <v>44</v>
      </c>
      <c r="F299" s="27" t="s">
        <v>20</v>
      </c>
      <c r="G299" s="28" t="s">
        <v>78</v>
      </c>
      <c r="H299" s="35">
        <v>113500</v>
      </c>
      <c r="I299" s="27">
        <v>230</v>
      </c>
      <c r="J299" s="30">
        <v>150</v>
      </c>
      <c r="K299" s="35">
        <f t="shared" si="28"/>
        <v>756.66666666666663</v>
      </c>
      <c r="L299" s="32">
        <v>34.51</v>
      </c>
      <c r="M299" s="32">
        <v>4.6500000000000004</v>
      </c>
      <c r="N299" s="32">
        <v>27.36</v>
      </c>
      <c r="O299" s="33">
        <v>0.54220000000000002</v>
      </c>
      <c r="P299" s="34">
        <f t="shared" si="29"/>
        <v>410.2646666666667</v>
      </c>
      <c r="Q299" s="31">
        <f t="shared" si="30"/>
        <v>3916885</v>
      </c>
      <c r="R299" s="36">
        <f t="shared" si="31"/>
        <v>527775</v>
      </c>
      <c r="S299" s="36">
        <f t="shared" si="32"/>
        <v>3105360</v>
      </c>
      <c r="T299" s="36">
        <f t="shared" si="33"/>
        <v>61539.700000000004</v>
      </c>
      <c r="U299" s="36">
        <f t="shared" si="34"/>
        <v>46565039.666666672</v>
      </c>
    </row>
    <row r="300" spans="1:21" s="27" customFormat="1" x14ac:dyDescent="0.2">
      <c r="A300" s="13">
        <v>2016</v>
      </c>
      <c r="B300" s="13" t="s">
        <v>17</v>
      </c>
      <c r="C300" s="14"/>
      <c r="D300" s="13" t="s">
        <v>83</v>
      </c>
      <c r="E300" s="27" t="s">
        <v>44</v>
      </c>
      <c r="F300" s="27" t="s">
        <v>20</v>
      </c>
      <c r="G300" s="28" t="s">
        <v>78</v>
      </c>
      <c r="H300" s="35">
        <v>104470</v>
      </c>
      <c r="I300" s="27">
        <v>214</v>
      </c>
      <c r="J300" s="30">
        <v>155</v>
      </c>
      <c r="K300" s="35">
        <f t="shared" si="28"/>
        <v>674</v>
      </c>
      <c r="L300" s="32">
        <v>35.08</v>
      </c>
      <c r="M300" s="32">
        <v>4.42</v>
      </c>
      <c r="N300" s="32">
        <v>28.7</v>
      </c>
      <c r="O300" s="33">
        <v>0.53842999999999996</v>
      </c>
      <c r="P300" s="34">
        <f t="shared" si="29"/>
        <v>362.90181999999999</v>
      </c>
      <c r="Q300" s="31">
        <f t="shared" si="30"/>
        <v>3664807.5999999996</v>
      </c>
      <c r="R300" s="36">
        <f t="shared" si="31"/>
        <v>461757.39999999997</v>
      </c>
      <c r="S300" s="36">
        <f t="shared" si="32"/>
        <v>2998289</v>
      </c>
      <c r="T300" s="36">
        <f t="shared" si="33"/>
        <v>56249.782099999997</v>
      </c>
      <c r="U300" s="36">
        <f t="shared" si="34"/>
        <v>37912353.135399997</v>
      </c>
    </row>
    <row r="301" spans="1:21" s="27" customFormat="1" x14ac:dyDescent="0.2">
      <c r="A301" s="13">
        <v>2016</v>
      </c>
      <c r="B301" s="13" t="s">
        <v>17</v>
      </c>
      <c r="C301" s="14"/>
      <c r="D301" s="13" t="s">
        <v>83</v>
      </c>
      <c r="E301" s="27" t="s">
        <v>44</v>
      </c>
      <c r="F301" s="27" t="s">
        <v>20</v>
      </c>
      <c r="G301" s="28" t="s">
        <v>78</v>
      </c>
      <c r="H301" s="35">
        <v>91569</v>
      </c>
      <c r="I301" s="27">
        <v>184</v>
      </c>
      <c r="J301" s="30">
        <v>155</v>
      </c>
      <c r="K301" s="35">
        <f t="shared" si="28"/>
        <v>590.76774193548385</v>
      </c>
      <c r="L301" s="32">
        <v>35.200000000000003</v>
      </c>
      <c r="M301" s="32">
        <v>4.9000000000000004</v>
      </c>
      <c r="N301" s="32">
        <v>28.6</v>
      </c>
      <c r="O301" s="33">
        <v>0.55010000000000003</v>
      </c>
      <c r="P301" s="34">
        <f t="shared" si="29"/>
        <v>324.9813348387097</v>
      </c>
      <c r="Q301" s="31">
        <f t="shared" si="30"/>
        <v>3223228.8000000003</v>
      </c>
      <c r="R301" s="36">
        <f t="shared" si="31"/>
        <v>448688.10000000003</v>
      </c>
      <c r="S301" s="36">
        <f t="shared" si="32"/>
        <v>2618873.4</v>
      </c>
      <c r="T301" s="36">
        <f t="shared" si="33"/>
        <v>50372.106900000006</v>
      </c>
      <c r="U301" s="36">
        <f t="shared" si="34"/>
        <v>29758215.849845808</v>
      </c>
    </row>
    <row r="302" spans="1:21" s="27" customFormat="1" x14ac:dyDescent="0.2">
      <c r="A302" s="13">
        <v>2016</v>
      </c>
      <c r="B302" s="13" t="s">
        <v>17</v>
      </c>
      <c r="C302" s="14"/>
      <c r="D302" s="13" t="s">
        <v>83</v>
      </c>
      <c r="E302" s="27" t="s">
        <v>44</v>
      </c>
      <c r="F302" s="27" t="s">
        <v>20</v>
      </c>
      <c r="G302" s="28" t="s">
        <v>78</v>
      </c>
      <c r="H302" s="35">
        <v>90373</v>
      </c>
      <c r="I302" s="27">
        <v>188</v>
      </c>
      <c r="J302" s="30">
        <v>155</v>
      </c>
      <c r="K302" s="35">
        <f t="shared" si="28"/>
        <v>583.05161290322576</v>
      </c>
      <c r="L302" s="32">
        <v>35.15</v>
      </c>
      <c r="M302" s="32">
        <v>3.71</v>
      </c>
      <c r="N302" s="32">
        <v>28.56</v>
      </c>
      <c r="O302" s="33">
        <v>0.55069999999999997</v>
      </c>
      <c r="P302" s="34">
        <f t="shared" si="29"/>
        <v>321.08652322580645</v>
      </c>
      <c r="Q302" s="31">
        <f t="shared" si="30"/>
        <v>3176610.9499999997</v>
      </c>
      <c r="R302" s="36">
        <f t="shared" si="31"/>
        <v>335283.83</v>
      </c>
      <c r="S302" s="36">
        <f t="shared" si="32"/>
        <v>2581052.88</v>
      </c>
      <c r="T302" s="36">
        <f t="shared" si="33"/>
        <v>49768.411099999998</v>
      </c>
      <c r="U302" s="36">
        <f t="shared" si="34"/>
        <v>29017552.363485806</v>
      </c>
    </row>
    <row r="303" spans="1:21" s="27" customFormat="1" x14ac:dyDescent="0.2">
      <c r="A303" s="13">
        <v>2016</v>
      </c>
      <c r="B303" s="13" t="s">
        <v>17</v>
      </c>
      <c r="C303" s="14"/>
      <c r="D303" s="13" t="s">
        <v>83</v>
      </c>
      <c r="E303" s="27" t="s">
        <v>44</v>
      </c>
      <c r="F303" s="27" t="s">
        <v>20</v>
      </c>
      <c r="G303" s="28" t="s">
        <v>87</v>
      </c>
      <c r="H303" s="35">
        <v>439803</v>
      </c>
      <c r="I303" s="27">
        <v>896</v>
      </c>
      <c r="J303" s="30">
        <v>590</v>
      </c>
      <c r="K303" s="35">
        <f t="shared" si="28"/>
        <v>745.42881355932207</v>
      </c>
      <c r="L303" s="32">
        <v>36.5</v>
      </c>
      <c r="M303" s="32">
        <v>4.87</v>
      </c>
      <c r="N303" s="32">
        <v>30.5</v>
      </c>
      <c r="O303" s="33">
        <v>0.55400000000000005</v>
      </c>
      <c r="P303" s="34">
        <f t="shared" si="29"/>
        <v>412.96756271186445</v>
      </c>
      <c r="Q303" s="31">
        <f t="shared" si="30"/>
        <v>16052809.5</v>
      </c>
      <c r="R303" s="36">
        <f t="shared" si="31"/>
        <v>2141840.61</v>
      </c>
      <c r="S303" s="36">
        <f t="shared" si="32"/>
        <v>13413991.5</v>
      </c>
      <c r="T303" s="36">
        <f t="shared" si="33"/>
        <v>243650.86200000002</v>
      </c>
      <c r="U303" s="36">
        <f t="shared" si="34"/>
        <v>181624372.98336613</v>
      </c>
    </row>
    <row r="304" spans="1:21" s="27" customFormat="1" x14ac:dyDescent="0.2">
      <c r="A304" s="13">
        <v>2016</v>
      </c>
      <c r="B304" s="13" t="s">
        <v>39</v>
      </c>
      <c r="C304" s="14"/>
      <c r="D304" s="13" t="s">
        <v>83</v>
      </c>
      <c r="E304" s="27" t="s">
        <v>44</v>
      </c>
      <c r="F304" s="27" t="s">
        <v>20</v>
      </c>
      <c r="G304" s="28" t="s">
        <v>87</v>
      </c>
      <c r="H304" s="35">
        <v>113483</v>
      </c>
      <c r="I304" s="27">
        <v>227</v>
      </c>
      <c r="J304" s="30">
        <v>107</v>
      </c>
      <c r="K304" s="35">
        <f t="shared" si="28"/>
        <v>1060.5887850467291</v>
      </c>
      <c r="L304" s="32">
        <v>36.340000000000003</v>
      </c>
      <c r="M304" s="32">
        <v>4.9400000000000004</v>
      </c>
      <c r="N304" s="32">
        <v>31.93</v>
      </c>
      <c r="O304" s="33">
        <v>0.54510000000000003</v>
      </c>
      <c r="P304" s="34">
        <f t="shared" si="29"/>
        <v>578.12694672897203</v>
      </c>
      <c r="Q304" s="31">
        <f t="shared" si="30"/>
        <v>4123972.22</v>
      </c>
      <c r="R304" s="36">
        <f t="shared" si="31"/>
        <v>560606.02</v>
      </c>
      <c r="S304" s="36">
        <f t="shared" si="32"/>
        <v>3623512.19</v>
      </c>
      <c r="T304" s="36">
        <f t="shared" si="33"/>
        <v>61859.583300000006</v>
      </c>
      <c r="U304" s="36">
        <f t="shared" si="34"/>
        <v>65607580.295643933</v>
      </c>
    </row>
    <row r="305" spans="1:21" s="27" customFormat="1" x14ac:dyDescent="0.2">
      <c r="A305" s="13">
        <v>2016</v>
      </c>
      <c r="B305" s="13" t="s">
        <v>17</v>
      </c>
      <c r="C305" s="14"/>
      <c r="D305" s="13" t="s">
        <v>83</v>
      </c>
      <c r="E305" s="27" t="s">
        <v>44</v>
      </c>
      <c r="F305" s="27" t="s">
        <v>20</v>
      </c>
      <c r="G305" s="28" t="s">
        <v>78</v>
      </c>
      <c r="H305" s="35">
        <v>81565</v>
      </c>
      <c r="I305" s="27">
        <v>165</v>
      </c>
      <c r="J305" s="30">
        <v>155</v>
      </c>
      <c r="K305" s="35">
        <f t="shared" si="28"/>
        <v>526.22580645161293</v>
      </c>
      <c r="L305" s="32">
        <v>35.5</v>
      </c>
      <c r="M305" s="32">
        <v>4.55</v>
      </c>
      <c r="N305" s="32">
        <v>29</v>
      </c>
      <c r="O305" s="33">
        <v>0.55979999999999996</v>
      </c>
      <c r="P305" s="34">
        <f t="shared" si="29"/>
        <v>294.5812064516129</v>
      </c>
      <c r="Q305" s="31">
        <f t="shared" si="30"/>
        <v>2895557.5</v>
      </c>
      <c r="R305" s="36">
        <f t="shared" si="31"/>
        <v>371120.75</v>
      </c>
      <c r="S305" s="36">
        <f t="shared" si="32"/>
        <v>2365385</v>
      </c>
      <c r="T305" s="36">
        <f t="shared" si="33"/>
        <v>45660.087</v>
      </c>
      <c r="U305" s="36">
        <f t="shared" si="34"/>
        <v>24027516.104225807</v>
      </c>
    </row>
    <row r="306" spans="1:21" s="27" customFormat="1" x14ac:dyDescent="0.2">
      <c r="A306" s="13">
        <v>2016</v>
      </c>
      <c r="B306" s="13" t="s">
        <v>17</v>
      </c>
      <c r="C306" s="14"/>
      <c r="D306" s="13" t="s">
        <v>83</v>
      </c>
      <c r="E306" s="27" t="s">
        <v>44</v>
      </c>
      <c r="F306" s="27" t="s">
        <v>20</v>
      </c>
      <c r="G306" s="28" t="s">
        <v>78</v>
      </c>
      <c r="H306" s="35">
        <v>105915</v>
      </c>
      <c r="I306" s="27">
        <v>212</v>
      </c>
      <c r="J306" s="30">
        <v>298</v>
      </c>
      <c r="K306" s="35">
        <f t="shared" si="28"/>
        <v>355.41946308724835</v>
      </c>
      <c r="L306" s="32">
        <v>34.44</v>
      </c>
      <c r="M306" s="32">
        <v>4.91</v>
      </c>
      <c r="N306" s="32">
        <v>28.83</v>
      </c>
      <c r="O306" s="33">
        <v>0.5292</v>
      </c>
      <c r="P306" s="34">
        <f t="shared" si="29"/>
        <v>188.08797986577181</v>
      </c>
      <c r="Q306" s="31">
        <f t="shared" si="30"/>
        <v>3647712.5999999996</v>
      </c>
      <c r="R306" s="36">
        <f t="shared" si="31"/>
        <v>520042.65</v>
      </c>
      <c r="S306" s="36">
        <f t="shared" si="32"/>
        <v>3053529.4499999997</v>
      </c>
      <c r="T306" s="36">
        <f t="shared" si="33"/>
        <v>56050.218000000001</v>
      </c>
      <c r="U306" s="36">
        <f t="shared" si="34"/>
        <v>19921338.387483221</v>
      </c>
    </row>
    <row r="307" spans="1:21" s="27" customFormat="1" x14ac:dyDescent="0.2">
      <c r="A307" s="13">
        <v>2016</v>
      </c>
      <c r="B307" s="13" t="s">
        <v>17</v>
      </c>
      <c r="C307" s="14"/>
      <c r="D307" s="13" t="s">
        <v>83</v>
      </c>
      <c r="E307" s="27" t="s">
        <v>44</v>
      </c>
      <c r="F307" s="27" t="s">
        <v>22</v>
      </c>
      <c r="G307" s="28" t="s">
        <v>88</v>
      </c>
      <c r="H307" s="35">
        <v>69249</v>
      </c>
      <c r="I307" s="27">
        <v>141</v>
      </c>
      <c r="J307" s="30">
        <v>114</v>
      </c>
      <c r="K307" s="35">
        <f t="shared" si="28"/>
        <v>607.4473684210526</v>
      </c>
      <c r="L307" s="32">
        <v>35.799999999999997</v>
      </c>
      <c r="M307" s="32">
        <v>4.9800000000000004</v>
      </c>
      <c r="N307" s="32">
        <v>31.3</v>
      </c>
      <c r="O307" s="33">
        <v>0.55089999999999995</v>
      </c>
      <c r="P307" s="34">
        <f t="shared" si="29"/>
        <v>334.64275526315782</v>
      </c>
      <c r="Q307" s="31">
        <f t="shared" si="30"/>
        <v>2479114.1999999997</v>
      </c>
      <c r="R307" s="36">
        <f t="shared" si="31"/>
        <v>344860.02</v>
      </c>
      <c r="S307" s="36">
        <f t="shared" si="32"/>
        <v>2167493.7000000002</v>
      </c>
      <c r="T307" s="36">
        <f t="shared" si="33"/>
        <v>38149.274099999995</v>
      </c>
      <c r="U307" s="36">
        <f t="shared" si="34"/>
        <v>23173676.159218416</v>
      </c>
    </row>
    <row r="308" spans="1:21" s="27" customFormat="1" x14ac:dyDescent="0.2">
      <c r="A308" s="13">
        <v>2016</v>
      </c>
      <c r="B308" s="13" t="s">
        <v>19</v>
      </c>
      <c r="C308" s="14"/>
      <c r="D308" s="13" t="s">
        <v>83</v>
      </c>
      <c r="E308" s="27" t="s">
        <v>44</v>
      </c>
      <c r="F308" s="27" t="s">
        <v>32</v>
      </c>
      <c r="G308" s="28" t="s">
        <v>87</v>
      </c>
      <c r="H308" s="35">
        <v>91334</v>
      </c>
      <c r="I308" s="27">
        <v>201</v>
      </c>
      <c r="J308" s="30">
        <v>90</v>
      </c>
      <c r="K308" s="35">
        <f t="shared" si="28"/>
        <v>1014.8222222222222</v>
      </c>
      <c r="L308" s="32">
        <v>35.6</v>
      </c>
      <c r="M308" s="32">
        <v>4.63</v>
      </c>
      <c r="N308" s="32">
        <v>30.2</v>
      </c>
      <c r="O308" s="33">
        <v>0.53690000000000004</v>
      </c>
      <c r="P308" s="34">
        <f t="shared" si="29"/>
        <v>544.85805111111108</v>
      </c>
      <c r="Q308" s="31">
        <f t="shared" si="30"/>
        <v>3251490.4</v>
      </c>
      <c r="R308" s="36">
        <f t="shared" si="31"/>
        <v>422876.42</v>
      </c>
      <c r="S308" s="36">
        <f t="shared" si="32"/>
        <v>2758286.8</v>
      </c>
      <c r="T308" s="36">
        <f t="shared" si="33"/>
        <v>49037.224600000001</v>
      </c>
      <c r="U308" s="36">
        <f t="shared" si="34"/>
        <v>49764065.240182221</v>
      </c>
    </row>
    <row r="309" spans="1:21" s="27" customFormat="1" x14ac:dyDescent="0.2">
      <c r="A309" s="13">
        <v>2016</v>
      </c>
      <c r="B309" s="13" t="s">
        <v>39</v>
      </c>
      <c r="C309" s="14"/>
      <c r="D309" s="13" t="s">
        <v>83</v>
      </c>
      <c r="E309" s="27" t="s">
        <v>44</v>
      </c>
      <c r="F309" s="27" t="s">
        <v>16</v>
      </c>
      <c r="G309" s="28" t="s">
        <v>86</v>
      </c>
      <c r="H309" s="35">
        <v>169213</v>
      </c>
      <c r="I309" s="27">
        <v>341</v>
      </c>
      <c r="J309" s="30">
        <v>120</v>
      </c>
      <c r="K309" s="35">
        <f t="shared" si="28"/>
        <v>1410.1083333333333</v>
      </c>
      <c r="L309" s="32">
        <v>35.840000000000003</v>
      </c>
      <c r="M309" s="32">
        <v>4.4800000000000004</v>
      </c>
      <c r="N309" s="32">
        <v>32.06</v>
      </c>
      <c r="O309" s="33">
        <v>0.56145500000000004</v>
      </c>
      <c r="P309" s="34">
        <f t="shared" si="29"/>
        <v>791.71237429166672</v>
      </c>
      <c r="Q309" s="31">
        <f t="shared" si="30"/>
        <v>6064593.9200000009</v>
      </c>
      <c r="R309" s="36">
        <f t="shared" si="31"/>
        <v>758074.24000000011</v>
      </c>
      <c r="S309" s="36">
        <f t="shared" si="32"/>
        <v>5424968.7800000003</v>
      </c>
      <c r="T309" s="36">
        <f t="shared" si="33"/>
        <v>95005.484915000008</v>
      </c>
      <c r="U309" s="36">
        <f t="shared" si="34"/>
        <v>133968025.99101581</v>
      </c>
    </row>
    <row r="310" spans="1:21" s="27" customFormat="1" x14ac:dyDescent="0.2">
      <c r="A310" s="13">
        <v>2016</v>
      </c>
      <c r="B310" s="13" t="s">
        <v>39</v>
      </c>
      <c r="C310" s="14">
        <v>3.4</v>
      </c>
      <c r="D310" s="13" t="s">
        <v>82</v>
      </c>
      <c r="E310" s="27" t="s">
        <v>44</v>
      </c>
      <c r="F310" s="27" t="s">
        <v>16</v>
      </c>
      <c r="G310" s="28" t="s">
        <v>86</v>
      </c>
      <c r="H310" s="35">
        <v>133073</v>
      </c>
      <c r="I310" s="27">
        <v>267</v>
      </c>
      <c r="J310" s="30">
        <v>95</v>
      </c>
      <c r="K310" s="35">
        <f t="shared" si="28"/>
        <v>1400.7684210526315</v>
      </c>
      <c r="L310" s="32">
        <v>35.630000000000003</v>
      </c>
      <c r="M310" s="32">
        <v>4.96</v>
      </c>
      <c r="N310" s="32">
        <v>32.299999999999997</v>
      </c>
      <c r="O310" s="33">
        <v>0.530474</v>
      </c>
      <c r="P310" s="34">
        <f t="shared" si="29"/>
        <v>743.07122738947373</v>
      </c>
      <c r="Q310" s="31">
        <f t="shared" si="30"/>
        <v>4741390.99</v>
      </c>
      <c r="R310" s="36">
        <f t="shared" si="31"/>
        <v>660042.07999999996</v>
      </c>
      <c r="S310" s="36">
        <f t="shared" si="32"/>
        <v>4298257.8999999994</v>
      </c>
      <c r="T310" s="36">
        <f t="shared" si="33"/>
        <v>70591.766602000003</v>
      </c>
      <c r="U310" s="36">
        <f t="shared" si="34"/>
        <v>98882717.442399442</v>
      </c>
    </row>
    <row r="311" spans="1:21" s="27" customFormat="1" x14ac:dyDescent="0.2">
      <c r="A311" s="13">
        <v>2016</v>
      </c>
      <c r="B311" s="13" t="s">
        <v>19</v>
      </c>
      <c r="C311" s="14"/>
      <c r="D311" s="13" t="s">
        <v>83</v>
      </c>
      <c r="E311" s="27" t="s">
        <v>44</v>
      </c>
      <c r="F311" s="27" t="s">
        <v>32</v>
      </c>
      <c r="G311" s="28" t="s">
        <v>87</v>
      </c>
      <c r="H311" s="35">
        <v>134782</v>
      </c>
      <c r="I311" s="27">
        <v>281</v>
      </c>
      <c r="J311" s="30">
        <v>140</v>
      </c>
      <c r="K311" s="35">
        <f t="shared" si="28"/>
        <v>962.7285714285714</v>
      </c>
      <c r="L311" s="32">
        <v>36.5</v>
      </c>
      <c r="M311" s="32">
        <v>4.41</v>
      </c>
      <c r="N311" s="32">
        <v>32.4</v>
      </c>
      <c r="O311" s="33">
        <v>0.56130000000000002</v>
      </c>
      <c r="P311" s="34">
        <f t="shared" si="29"/>
        <v>540.37954714285718</v>
      </c>
      <c r="Q311" s="31">
        <f t="shared" si="30"/>
        <v>4919543</v>
      </c>
      <c r="R311" s="36">
        <f t="shared" si="31"/>
        <v>594388.62</v>
      </c>
      <c r="S311" s="36">
        <f t="shared" si="32"/>
        <v>4366936.8</v>
      </c>
      <c r="T311" s="36">
        <f t="shared" si="33"/>
        <v>75653.136599999998</v>
      </c>
      <c r="U311" s="36">
        <f t="shared" si="34"/>
        <v>72833436.123008579</v>
      </c>
    </row>
    <row r="312" spans="1:21" s="27" customFormat="1" x14ac:dyDescent="0.2">
      <c r="A312" s="13">
        <v>2016</v>
      </c>
      <c r="B312" s="13" t="s">
        <v>39</v>
      </c>
      <c r="C312" s="14"/>
      <c r="D312" s="13" t="s">
        <v>82</v>
      </c>
      <c r="E312" s="27" t="s">
        <v>44</v>
      </c>
      <c r="F312" s="27" t="s">
        <v>16</v>
      </c>
      <c r="G312" s="28" t="s">
        <v>86</v>
      </c>
      <c r="H312" s="35">
        <v>641263</v>
      </c>
      <c r="I312" s="27">
        <v>1319</v>
      </c>
      <c r="J312" s="30">
        <v>460</v>
      </c>
      <c r="K312" s="35">
        <f t="shared" si="28"/>
        <v>1394.05</v>
      </c>
      <c r="L312" s="32">
        <v>35.42</v>
      </c>
      <c r="M312" s="32">
        <v>4.29</v>
      </c>
      <c r="N312" s="32">
        <v>31.83</v>
      </c>
      <c r="O312" s="33">
        <v>0.56699999999999995</v>
      </c>
      <c r="P312" s="34">
        <f t="shared" si="29"/>
        <v>790.42634999999996</v>
      </c>
      <c r="Q312" s="31">
        <f t="shared" si="30"/>
        <v>22713535.460000001</v>
      </c>
      <c r="R312" s="36">
        <f t="shared" si="31"/>
        <v>2751018.27</v>
      </c>
      <c r="S312" s="36">
        <f t="shared" si="32"/>
        <v>20411401.289999999</v>
      </c>
      <c r="T312" s="36">
        <f t="shared" si="33"/>
        <v>363596.12099999998</v>
      </c>
      <c r="U312" s="36">
        <f t="shared" si="34"/>
        <v>506871172.48004997</v>
      </c>
    </row>
    <row r="313" spans="1:21" s="27" customFormat="1" x14ac:dyDescent="0.2">
      <c r="A313" s="13">
        <v>2016</v>
      </c>
      <c r="B313" s="13" t="s">
        <v>39</v>
      </c>
      <c r="C313" s="14"/>
      <c r="D313" s="13" t="s">
        <v>82</v>
      </c>
      <c r="E313" s="27" t="s">
        <v>70</v>
      </c>
      <c r="F313" s="27" t="s">
        <v>74</v>
      </c>
      <c r="G313" s="28" t="s">
        <v>79</v>
      </c>
      <c r="H313" s="35">
        <v>112238</v>
      </c>
      <c r="I313" s="27">
        <v>227</v>
      </c>
      <c r="J313" s="30">
        <v>60</v>
      </c>
      <c r="K313" s="35">
        <f t="shared" si="28"/>
        <v>1870.6333333333334</v>
      </c>
      <c r="L313" s="32">
        <v>36.89</v>
      </c>
      <c r="M313" s="32">
        <v>4.72</v>
      </c>
      <c r="N313" s="32">
        <v>28.32</v>
      </c>
      <c r="O313" s="33">
        <v>0.57072999999999996</v>
      </c>
      <c r="P313" s="34">
        <f t="shared" si="29"/>
        <v>1067.6265623333334</v>
      </c>
      <c r="Q313" s="31">
        <f t="shared" si="30"/>
        <v>4140459.82</v>
      </c>
      <c r="R313" s="36">
        <f t="shared" si="31"/>
        <v>529763.36</v>
      </c>
      <c r="S313" s="36">
        <f t="shared" si="32"/>
        <v>3178580.16</v>
      </c>
      <c r="T313" s="36">
        <f t="shared" si="33"/>
        <v>64057.593739999997</v>
      </c>
      <c r="U313" s="36">
        <f t="shared" si="34"/>
        <v>119828270.10316867</v>
      </c>
    </row>
    <row r="314" spans="1:21" s="27" customFormat="1" x14ac:dyDescent="0.2">
      <c r="A314" s="13">
        <v>2016</v>
      </c>
      <c r="B314" s="13" t="s">
        <v>39</v>
      </c>
      <c r="C314" s="14"/>
      <c r="D314" s="13" t="s">
        <v>82</v>
      </c>
      <c r="E314" s="27" t="s">
        <v>70</v>
      </c>
      <c r="F314" s="27" t="s">
        <v>74</v>
      </c>
      <c r="G314" s="28" t="s">
        <v>79</v>
      </c>
      <c r="H314" s="35">
        <v>105942</v>
      </c>
      <c r="I314" s="27">
        <v>211</v>
      </c>
      <c r="J314" s="30">
        <v>60</v>
      </c>
      <c r="K314" s="35">
        <f t="shared" si="28"/>
        <v>1765.7</v>
      </c>
      <c r="L314" s="32">
        <v>36.340000000000003</v>
      </c>
      <c r="M314" s="32">
        <v>4.7300000000000004</v>
      </c>
      <c r="N314" s="32">
        <v>28.02</v>
      </c>
      <c r="O314" s="33">
        <v>0.56759599999999999</v>
      </c>
      <c r="P314" s="34">
        <f t="shared" si="29"/>
        <v>1002.2042571999999</v>
      </c>
      <c r="Q314" s="31">
        <f t="shared" si="30"/>
        <v>3849932.2800000003</v>
      </c>
      <c r="R314" s="36">
        <f t="shared" si="31"/>
        <v>501105.66000000003</v>
      </c>
      <c r="S314" s="36">
        <f t="shared" si="32"/>
        <v>2968494.84</v>
      </c>
      <c r="T314" s="36">
        <f t="shared" si="33"/>
        <v>60132.255431999998</v>
      </c>
      <c r="U314" s="36">
        <f t="shared" si="34"/>
        <v>106175523.41628239</v>
      </c>
    </row>
    <row r="315" spans="1:21" s="27" customFormat="1" x14ac:dyDescent="0.2">
      <c r="A315" s="13">
        <v>2016</v>
      </c>
      <c r="B315" s="13" t="s">
        <v>39</v>
      </c>
      <c r="C315" s="14"/>
      <c r="D315" s="13" t="s">
        <v>82</v>
      </c>
      <c r="E315" s="27" t="s">
        <v>70</v>
      </c>
      <c r="F315" s="27" t="s">
        <v>74</v>
      </c>
      <c r="G315" s="28" t="s">
        <v>79</v>
      </c>
      <c r="H315" s="35">
        <v>107015</v>
      </c>
      <c r="I315" s="27">
        <v>219</v>
      </c>
      <c r="J315" s="30">
        <v>80</v>
      </c>
      <c r="K315" s="35">
        <f t="shared" si="28"/>
        <v>1337.6875</v>
      </c>
      <c r="L315" s="32">
        <v>36.15</v>
      </c>
      <c r="M315" s="32">
        <v>4.5</v>
      </c>
      <c r="N315" s="32">
        <v>27.98</v>
      </c>
      <c r="O315" s="33">
        <v>0.56910000000000005</v>
      </c>
      <c r="P315" s="34">
        <f t="shared" si="29"/>
        <v>761.2779562500001</v>
      </c>
      <c r="Q315" s="31">
        <f t="shared" si="30"/>
        <v>3868592.25</v>
      </c>
      <c r="R315" s="36">
        <f t="shared" si="31"/>
        <v>481567.5</v>
      </c>
      <c r="S315" s="36">
        <f t="shared" si="32"/>
        <v>2994279.7</v>
      </c>
      <c r="T315" s="36">
        <f t="shared" si="33"/>
        <v>60902.236500000006</v>
      </c>
      <c r="U315" s="36">
        <f t="shared" si="34"/>
        <v>81468160.488093764</v>
      </c>
    </row>
    <row r="316" spans="1:21" s="27" customFormat="1" x14ac:dyDescent="0.2">
      <c r="A316" s="13">
        <v>2016</v>
      </c>
      <c r="B316" s="13" t="s">
        <v>39</v>
      </c>
      <c r="C316" s="14"/>
      <c r="D316" s="13" t="s">
        <v>82</v>
      </c>
      <c r="E316" s="27" t="s">
        <v>44</v>
      </c>
      <c r="F316" s="27" t="s">
        <v>16</v>
      </c>
      <c r="G316" s="28" t="s">
        <v>86</v>
      </c>
      <c r="H316" s="35">
        <v>37210</v>
      </c>
      <c r="I316" s="27">
        <v>77</v>
      </c>
      <c r="J316" s="30">
        <v>28</v>
      </c>
      <c r="K316" s="35">
        <f t="shared" si="28"/>
        <v>1328.9285714285713</v>
      </c>
      <c r="L316" s="32">
        <v>35.78</v>
      </c>
      <c r="M316" s="32">
        <v>3.94</v>
      </c>
      <c r="N316" s="32">
        <v>30.91</v>
      </c>
      <c r="O316" s="33">
        <v>0.54830000000000001</v>
      </c>
      <c r="P316" s="34">
        <f t="shared" si="29"/>
        <v>728.65153571428561</v>
      </c>
      <c r="Q316" s="31">
        <f t="shared" si="30"/>
        <v>1331373.8</v>
      </c>
      <c r="R316" s="36">
        <f t="shared" si="31"/>
        <v>146607.4</v>
      </c>
      <c r="S316" s="36">
        <f t="shared" si="32"/>
        <v>1150161.1000000001</v>
      </c>
      <c r="T316" s="36">
        <f t="shared" si="33"/>
        <v>20402.242999999999</v>
      </c>
      <c r="U316" s="36">
        <f t="shared" si="34"/>
        <v>27113123.643928569</v>
      </c>
    </row>
    <row r="317" spans="1:21" s="27" customFormat="1" x14ac:dyDescent="0.2">
      <c r="A317" s="13">
        <v>2016</v>
      </c>
      <c r="B317" s="13" t="s">
        <v>39</v>
      </c>
      <c r="C317" s="14"/>
      <c r="D317" s="13" t="s">
        <v>82</v>
      </c>
      <c r="E317" s="27" t="s">
        <v>44</v>
      </c>
      <c r="F317" s="27" t="s">
        <v>16</v>
      </c>
      <c r="G317" s="28" t="s">
        <v>88</v>
      </c>
      <c r="H317" s="35">
        <v>221031</v>
      </c>
      <c r="I317" s="27">
        <v>451</v>
      </c>
      <c r="J317" s="30">
        <v>120</v>
      </c>
      <c r="K317" s="35">
        <f t="shared" si="28"/>
        <v>1841.925</v>
      </c>
      <c r="L317" s="32">
        <v>37.58</v>
      </c>
      <c r="M317" s="32">
        <v>3.99</v>
      </c>
      <c r="N317" s="32">
        <v>32.28</v>
      </c>
      <c r="O317" s="33">
        <v>0.5776</v>
      </c>
      <c r="P317" s="34">
        <f t="shared" si="29"/>
        <v>1063.89588</v>
      </c>
      <c r="Q317" s="31">
        <f t="shared" si="30"/>
        <v>8306344.9799999995</v>
      </c>
      <c r="R317" s="36">
        <f t="shared" si="31"/>
        <v>881913.69000000006</v>
      </c>
      <c r="S317" s="36">
        <f t="shared" si="32"/>
        <v>7134880.6800000006</v>
      </c>
      <c r="T317" s="36">
        <f t="shared" si="33"/>
        <v>127667.5056</v>
      </c>
      <c r="U317" s="36">
        <f t="shared" si="34"/>
        <v>235153970.25228</v>
      </c>
    </row>
    <row r="318" spans="1:21" s="27" customFormat="1" x14ac:dyDescent="0.2">
      <c r="A318" s="13">
        <v>2016</v>
      </c>
      <c r="B318" s="13" t="s">
        <v>39</v>
      </c>
      <c r="C318" s="14"/>
      <c r="D318" s="13" t="s">
        <v>82</v>
      </c>
      <c r="E318" s="27" t="s">
        <v>70</v>
      </c>
      <c r="F318" s="27" t="s">
        <v>74</v>
      </c>
      <c r="G318" s="28" t="s">
        <v>79</v>
      </c>
      <c r="H318" s="35">
        <v>45480</v>
      </c>
      <c r="I318" s="27">
        <v>92</v>
      </c>
      <c r="J318" s="30">
        <v>50</v>
      </c>
      <c r="K318" s="35">
        <f t="shared" si="28"/>
        <v>909.6</v>
      </c>
      <c r="L318" s="32">
        <v>34.479999999999997</v>
      </c>
      <c r="M318" s="32">
        <v>4.7300000000000004</v>
      </c>
      <c r="N318" s="32">
        <v>27.19</v>
      </c>
      <c r="O318" s="33">
        <v>0.53759999999999997</v>
      </c>
      <c r="P318" s="34">
        <f t="shared" si="29"/>
        <v>489.00095999999996</v>
      </c>
      <c r="Q318" s="31">
        <f t="shared" si="30"/>
        <v>1568150.4</v>
      </c>
      <c r="R318" s="36">
        <f t="shared" si="31"/>
        <v>215120.40000000002</v>
      </c>
      <c r="S318" s="36">
        <f t="shared" si="32"/>
        <v>1236601.2</v>
      </c>
      <c r="T318" s="36">
        <f t="shared" si="33"/>
        <v>24450.047999999999</v>
      </c>
      <c r="U318" s="36">
        <f t="shared" si="34"/>
        <v>22239763.660799999</v>
      </c>
    </row>
    <row r="319" spans="1:21" s="27" customFormat="1" x14ac:dyDescent="0.2">
      <c r="A319" s="13">
        <v>2016</v>
      </c>
      <c r="B319" s="13" t="s">
        <v>39</v>
      </c>
      <c r="C319" s="14"/>
      <c r="D319" s="13" t="s">
        <v>83</v>
      </c>
      <c r="E319" s="27" t="s">
        <v>44</v>
      </c>
      <c r="F319" s="27" t="s">
        <v>107</v>
      </c>
      <c r="G319" s="28" t="s">
        <v>79</v>
      </c>
      <c r="H319" s="35">
        <v>68611</v>
      </c>
      <c r="I319" s="27">
        <v>137</v>
      </c>
      <c r="J319" s="30">
        <v>38.799999999999997</v>
      </c>
      <c r="K319" s="35">
        <f t="shared" si="28"/>
        <v>1768.3247422680413</v>
      </c>
      <c r="L319" s="32">
        <v>36.9</v>
      </c>
      <c r="M319" s="32">
        <v>4.05</v>
      </c>
      <c r="N319" s="32">
        <v>27.8</v>
      </c>
      <c r="O319" s="33">
        <v>0.56559999999999999</v>
      </c>
      <c r="P319" s="34">
        <f t="shared" si="29"/>
        <v>1000.1644742268043</v>
      </c>
      <c r="Q319" s="31">
        <f t="shared" si="30"/>
        <v>2531745.9</v>
      </c>
      <c r="R319" s="36">
        <f t="shared" si="31"/>
        <v>277874.55</v>
      </c>
      <c r="S319" s="36">
        <f t="shared" si="32"/>
        <v>1907385.8</v>
      </c>
      <c r="T319" s="36">
        <f t="shared" si="33"/>
        <v>38806.381600000001</v>
      </c>
      <c r="U319" s="36">
        <f t="shared" si="34"/>
        <v>68622284.741175264</v>
      </c>
    </row>
    <row r="320" spans="1:21" s="27" customFormat="1" x14ac:dyDescent="0.2">
      <c r="A320" s="13">
        <v>2016</v>
      </c>
      <c r="B320" s="13" t="s">
        <v>50</v>
      </c>
      <c r="C320" s="14">
        <v>1</v>
      </c>
      <c r="D320" s="13" t="s">
        <v>83</v>
      </c>
      <c r="E320" s="27" t="s">
        <v>44</v>
      </c>
      <c r="F320" s="27" t="s">
        <v>16</v>
      </c>
      <c r="G320" s="28" t="s">
        <v>86</v>
      </c>
      <c r="H320" s="35">
        <v>78433</v>
      </c>
      <c r="I320" s="27">
        <v>159</v>
      </c>
      <c r="J320" s="30">
        <v>60</v>
      </c>
      <c r="K320" s="35">
        <f t="shared" si="28"/>
        <v>1307.2166666666667</v>
      </c>
      <c r="L320" s="32">
        <v>36.1</v>
      </c>
      <c r="M320" s="32">
        <v>4.5999999999999996</v>
      </c>
      <c r="N320" s="32">
        <v>32</v>
      </c>
      <c r="O320" s="33">
        <v>0.5655</v>
      </c>
      <c r="P320" s="34">
        <f t="shared" si="29"/>
        <v>739.23102499999993</v>
      </c>
      <c r="Q320" s="31">
        <f t="shared" si="30"/>
        <v>2831431.3000000003</v>
      </c>
      <c r="R320" s="36">
        <f t="shared" si="31"/>
        <v>360791.8</v>
      </c>
      <c r="S320" s="36">
        <f t="shared" si="32"/>
        <v>2509856</v>
      </c>
      <c r="T320" s="36">
        <f t="shared" si="33"/>
        <v>44353.861499999999</v>
      </c>
      <c r="U320" s="36">
        <f t="shared" si="34"/>
        <v>57980106.983824998</v>
      </c>
    </row>
    <row r="321" spans="1:21" s="27" customFormat="1" x14ac:dyDescent="0.2">
      <c r="A321" s="13">
        <v>2016</v>
      </c>
      <c r="B321" s="13" t="s">
        <v>39</v>
      </c>
      <c r="C321" s="14"/>
      <c r="D321" s="13" t="s">
        <v>83</v>
      </c>
      <c r="E321" s="27" t="s">
        <v>44</v>
      </c>
      <c r="F321" s="27" t="s">
        <v>16</v>
      </c>
      <c r="G321" s="28" t="s">
        <v>86</v>
      </c>
      <c r="H321" s="35">
        <v>147309</v>
      </c>
      <c r="I321" s="27">
        <v>296</v>
      </c>
      <c r="J321" s="30">
        <v>117</v>
      </c>
      <c r="K321" s="35">
        <f t="shared" si="28"/>
        <v>1259.051282051282</v>
      </c>
      <c r="L321" s="32">
        <v>35.39</v>
      </c>
      <c r="M321" s="32">
        <v>4.71</v>
      </c>
      <c r="N321" s="32">
        <v>31.69</v>
      </c>
      <c r="O321" s="33">
        <v>0.54200000000000004</v>
      </c>
      <c r="P321" s="34">
        <f t="shared" si="29"/>
        <v>682.40579487179491</v>
      </c>
      <c r="Q321" s="31">
        <f t="shared" si="30"/>
        <v>5213265.51</v>
      </c>
      <c r="R321" s="36">
        <f t="shared" si="31"/>
        <v>693825.39</v>
      </c>
      <c r="S321" s="36">
        <f t="shared" si="32"/>
        <v>4668222.21</v>
      </c>
      <c r="T321" s="36">
        <f t="shared" si="33"/>
        <v>79841.478000000003</v>
      </c>
      <c r="U321" s="36">
        <f t="shared" si="34"/>
        <v>100524515.23676923</v>
      </c>
    </row>
    <row r="322" spans="1:21" s="27" customFormat="1" x14ac:dyDescent="0.2">
      <c r="A322" s="13">
        <v>2016</v>
      </c>
      <c r="B322" s="13" t="s">
        <v>17</v>
      </c>
      <c r="C322" s="14"/>
      <c r="D322" s="13" t="s">
        <v>83</v>
      </c>
      <c r="E322" s="27" t="s">
        <v>44</v>
      </c>
      <c r="F322" s="27" t="s">
        <v>22</v>
      </c>
      <c r="G322" s="28" t="s">
        <v>86</v>
      </c>
      <c r="H322" s="35">
        <v>9928</v>
      </c>
      <c r="I322" s="27">
        <v>20</v>
      </c>
      <c r="J322" s="30">
        <v>6.5</v>
      </c>
      <c r="K322" s="35">
        <f t="shared" si="28"/>
        <v>1527.3846153846155</v>
      </c>
      <c r="L322" s="32">
        <v>35.799999999999997</v>
      </c>
      <c r="M322" s="32">
        <v>4.07</v>
      </c>
      <c r="N322" s="32">
        <v>31.9</v>
      </c>
      <c r="O322" s="33">
        <v>0.56340000000000001</v>
      </c>
      <c r="P322" s="34">
        <f t="shared" si="29"/>
        <v>860.52849230769232</v>
      </c>
      <c r="Q322" s="31">
        <f t="shared" si="30"/>
        <v>355422.39999999997</v>
      </c>
      <c r="R322" s="36">
        <f t="shared" si="31"/>
        <v>40406.960000000006</v>
      </c>
      <c r="S322" s="36">
        <f t="shared" si="32"/>
        <v>316703.2</v>
      </c>
      <c r="T322" s="36">
        <f t="shared" si="33"/>
        <v>5593.4351999999999</v>
      </c>
      <c r="U322" s="36">
        <f t="shared" si="34"/>
        <v>8543326.8716307692</v>
      </c>
    </row>
    <row r="323" spans="1:21" s="27" customFormat="1" x14ac:dyDescent="0.2">
      <c r="A323" s="13">
        <v>2016</v>
      </c>
      <c r="B323" s="13" t="s">
        <v>17</v>
      </c>
      <c r="C323" s="14"/>
      <c r="D323" s="13" t="s">
        <v>83</v>
      </c>
      <c r="E323" s="27" t="s">
        <v>44</v>
      </c>
      <c r="F323" s="27" t="s">
        <v>22</v>
      </c>
      <c r="G323" s="28" t="s">
        <v>86</v>
      </c>
      <c r="H323" s="35">
        <v>114076</v>
      </c>
      <c r="I323" s="27">
        <v>224</v>
      </c>
      <c r="J323" s="30">
        <v>160</v>
      </c>
      <c r="K323" s="35">
        <f t="shared" ref="K323:K386" si="35">IF(J323="",0,H323/J323)</f>
        <v>712.97500000000002</v>
      </c>
      <c r="L323" s="32">
        <v>34.799999999999997</v>
      </c>
      <c r="M323" s="32">
        <v>4.96</v>
      </c>
      <c r="N323" s="32">
        <v>29.9</v>
      </c>
      <c r="O323" s="33">
        <v>0.53380000000000005</v>
      </c>
      <c r="P323" s="34">
        <f t="shared" ref="P323:P386" si="36">IF(J323="",0,O323*H323/J323)</f>
        <v>380.58605500000004</v>
      </c>
      <c r="Q323" s="31">
        <f t="shared" ref="Q323:Q386" si="37">$H323*L323</f>
        <v>3969844.8</v>
      </c>
      <c r="R323" s="36">
        <f t="shared" ref="R323:R386" si="38">$H323*M323</f>
        <v>565816.96</v>
      </c>
      <c r="S323" s="36">
        <f t="shared" ref="S323:S386" si="39">$H323*N323</f>
        <v>3410872.4</v>
      </c>
      <c r="T323" s="36">
        <f t="shared" ref="T323:T386" si="40">$H323*O323</f>
        <v>60893.768800000005</v>
      </c>
      <c r="U323" s="36">
        <f t="shared" ref="U323:U386" si="41">$H323*P323</f>
        <v>43415734.810180008</v>
      </c>
    </row>
    <row r="324" spans="1:21" s="27" customFormat="1" x14ac:dyDescent="0.2">
      <c r="A324" s="13">
        <v>2016</v>
      </c>
      <c r="B324" s="13" t="s">
        <v>50</v>
      </c>
      <c r="C324" s="14">
        <v>1</v>
      </c>
      <c r="D324" s="13" t="s">
        <v>82</v>
      </c>
      <c r="E324" s="27" t="s">
        <v>44</v>
      </c>
      <c r="F324" s="27" t="s">
        <v>16</v>
      </c>
      <c r="G324" s="28" t="s">
        <v>86</v>
      </c>
      <c r="H324" s="35">
        <v>74030</v>
      </c>
      <c r="I324" s="27">
        <v>155</v>
      </c>
      <c r="J324" s="30">
        <v>60</v>
      </c>
      <c r="K324" s="35">
        <f t="shared" si="35"/>
        <v>1233.8333333333333</v>
      </c>
      <c r="L324" s="32">
        <v>36.56</v>
      </c>
      <c r="M324" s="32">
        <v>4.43</v>
      </c>
      <c r="N324" s="32">
        <v>33.53</v>
      </c>
      <c r="O324" s="33">
        <v>0.57499999999999996</v>
      </c>
      <c r="P324" s="34">
        <f t="shared" si="36"/>
        <v>709.45416666666665</v>
      </c>
      <c r="Q324" s="31">
        <f t="shared" si="37"/>
        <v>2706536.8000000003</v>
      </c>
      <c r="R324" s="36">
        <f t="shared" si="38"/>
        <v>327952.89999999997</v>
      </c>
      <c r="S324" s="36">
        <f t="shared" si="39"/>
        <v>2482225.9</v>
      </c>
      <c r="T324" s="36">
        <f t="shared" si="40"/>
        <v>42567.25</v>
      </c>
      <c r="U324" s="36">
        <f t="shared" si="41"/>
        <v>52520891.958333336</v>
      </c>
    </row>
    <row r="325" spans="1:21" s="27" customFormat="1" x14ac:dyDescent="0.2">
      <c r="A325" s="13">
        <v>2016</v>
      </c>
      <c r="B325" s="13" t="s">
        <v>17</v>
      </c>
      <c r="C325" s="14"/>
      <c r="D325" s="13" t="s">
        <v>83</v>
      </c>
      <c r="E325" s="27" t="s">
        <v>44</v>
      </c>
      <c r="F325" s="27" t="s">
        <v>25</v>
      </c>
      <c r="G325" s="28" t="s">
        <v>86</v>
      </c>
      <c r="H325" s="35">
        <v>117361</v>
      </c>
      <c r="I325" s="27">
        <v>239</v>
      </c>
      <c r="J325" s="30">
        <v>145</v>
      </c>
      <c r="K325" s="35">
        <f t="shared" si="35"/>
        <v>809.3862068965517</v>
      </c>
      <c r="L325" s="32">
        <v>35.6</v>
      </c>
      <c r="M325" s="32">
        <v>5.0199999999999996</v>
      </c>
      <c r="N325" s="32">
        <v>31.7</v>
      </c>
      <c r="O325" s="33">
        <v>0.53949999999999998</v>
      </c>
      <c r="P325" s="34">
        <f t="shared" si="36"/>
        <v>436.66385862068967</v>
      </c>
      <c r="Q325" s="31">
        <f t="shared" si="37"/>
        <v>4178051.6</v>
      </c>
      <c r="R325" s="36">
        <f t="shared" si="38"/>
        <v>589152.22</v>
      </c>
      <c r="S325" s="36">
        <f t="shared" si="39"/>
        <v>3720343.6999999997</v>
      </c>
      <c r="T325" s="36">
        <f t="shared" si="40"/>
        <v>63316.2595</v>
      </c>
      <c r="U325" s="36">
        <f t="shared" si="41"/>
        <v>51247307.111582763</v>
      </c>
    </row>
    <row r="326" spans="1:21" s="27" customFormat="1" x14ac:dyDescent="0.2">
      <c r="A326" s="13">
        <v>2016</v>
      </c>
      <c r="B326" s="13" t="s">
        <v>17</v>
      </c>
      <c r="C326" s="14"/>
      <c r="D326" s="13" t="s">
        <v>83</v>
      </c>
      <c r="E326" s="27" t="s">
        <v>44</v>
      </c>
      <c r="F326" s="27" t="s">
        <v>28</v>
      </c>
      <c r="G326" s="28" t="s">
        <v>86</v>
      </c>
      <c r="H326" s="35">
        <v>132366</v>
      </c>
      <c r="I326" s="27">
        <v>267</v>
      </c>
      <c r="J326" s="30">
        <v>134.6</v>
      </c>
      <c r="K326" s="35">
        <f t="shared" si="35"/>
        <v>983.40267459138192</v>
      </c>
      <c r="L326" s="32">
        <v>35.65</v>
      </c>
      <c r="M326" s="32">
        <v>4.54</v>
      </c>
      <c r="N326" s="32">
        <v>31.86</v>
      </c>
      <c r="O326" s="33">
        <v>0.55979999999999996</v>
      </c>
      <c r="P326" s="34">
        <f t="shared" si="36"/>
        <v>550.5088172362556</v>
      </c>
      <c r="Q326" s="31">
        <f t="shared" si="37"/>
        <v>4718847.8999999994</v>
      </c>
      <c r="R326" s="36">
        <f t="shared" si="38"/>
        <v>600941.64</v>
      </c>
      <c r="S326" s="36">
        <f t="shared" si="39"/>
        <v>4217180.76</v>
      </c>
      <c r="T326" s="36">
        <f t="shared" si="40"/>
        <v>74098.486799999999</v>
      </c>
      <c r="U326" s="36">
        <f t="shared" si="41"/>
        <v>72868650.102294207</v>
      </c>
    </row>
    <row r="327" spans="1:21" s="27" customFormat="1" x14ac:dyDescent="0.2">
      <c r="A327" s="13">
        <v>2016</v>
      </c>
      <c r="B327" s="13" t="s">
        <v>17</v>
      </c>
      <c r="C327" s="14"/>
      <c r="D327" s="13" t="s">
        <v>83</v>
      </c>
      <c r="E327" s="27" t="s">
        <v>44</v>
      </c>
      <c r="F327" s="27" t="s">
        <v>28</v>
      </c>
      <c r="G327" s="28" t="s">
        <v>86</v>
      </c>
      <c r="H327" s="35">
        <v>66918</v>
      </c>
      <c r="I327" s="27">
        <v>136</v>
      </c>
      <c r="J327" s="30">
        <v>75</v>
      </c>
      <c r="K327" s="35">
        <f t="shared" si="35"/>
        <v>892.24</v>
      </c>
      <c r="L327" s="32">
        <v>34.9</v>
      </c>
      <c r="M327" s="32">
        <v>4.33</v>
      </c>
      <c r="N327" s="32">
        <v>31.12</v>
      </c>
      <c r="O327" s="33">
        <v>0.55145999999999995</v>
      </c>
      <c r="P327" s="34">
        <f t="shared" si="36"/>
        <v>492.03467039999998</v>
      </c>
      <c r="Q327" s="31">
        <f t="shared" si="37"/>
        <v>2335438.1999999997</v>
      </c>
      <c r="R327" s="36">
        <f t="shared" si="38"/>
        <v>289754.94</v>
      </c>
      <c r="S327" s="36">
        <f t="shared" si="39"/>
        <v>2082488.1600000001</v>
      </c>
      <c r="T327" s="36">
        <f t="shared" si="40"/>
        <v>36902.600279999999</v>
      </c>
      <c r="U327" s="36">
        <f t="shared" si="41"/>
        <v>32925976.0738272</v>
      </c>
    </row>
    <row r="328" spans="1:21" s="27" customFormat="1" x14ac:dyDescent="0.2">
      <c r="A328" s="13">
        <v>2016</v>
      </c>
      <c r="B328" s="13" t="s">
        <v>17</v>
      </c>
      <c r="C328" s="14"/>
      <c r="D328" s="13" t="s">
        <v>83</v>
      </c>
      <c r="E328" s="27" t="s">
        <v>44</v>
      </c>
      <c r="F328" s="27" t="s">
        <v>28</v>
      </c>
      <c r="G328" s="28" t="s">
        <v>86</v>
      </c>
      <c r="H328" s="35">
        <v>81861</v>
      </c>
      <c r="I328" s="27">
        <v>167</v>
      </c>
      <c r="J328" s="30">
        <v>128.80000000000001</v>
      </c>
      <c r="K328" s="35">
        <f t="shared" si="35"/>
        <v>635.56677018633536</v>
      </c>
      <c r="L328" s="32">
        <v>35.04</v>
      </c>
      <c r="M328" s="32">
        <v>4.62</v>
      </c>
      <c r="N328" s="32">
        <v>31.9</v>
      </c>
      <c r="O328" s="33">
        <v>0.55695499999999998</v>
      </c>
      <c r="P328" s="34">
        <f t="shared" si="36"/>
        <v>353.98209048913037</v>
      </c>
      <c r="Q328" s="31">
        <f t="shared" si="37"/>
        <v>2868409.44</v>
      </c>
      <c r="R328" s="36">
        <f t="shared" si="38"/>
        <v>378197.82</v>
      </c>
      <c r="S328" s="36">
        <f t="shared" si="39"/>
        <v>2611365.9</v>
      </c>
      <c r="T328" s="36">
        <f t="shared" si="40"/>
        <v>45592.893254999995</v>
      </c>
      <c r="U328" s="36">
        <f t="shared" si="41"/>
        <v>28977327.909530703</v>
      </c>
    </row>
    <row r="329" spans="1:21" s="27" customFormat="1" x14ac:dyDescent="0.2">
      <c r="A329" s="13">
        <v>2016</v>
      </c>
      <c r="B329" s="13" t="s">
        <v>17</v>
      </c>
      <c r="C329" s="14"/>
      <c r="D329" s="13" t="s">
        <v>83</v>
      </c>
      <c r="E329" s="27" t="s">
        <v>44</v>
      </c>
      <c r="F329" s="27" t="s">
        <v>116</v>
      </c>
      <c r="G329" s="28" t="s">
        <v>78</v>
      </c>
      <c r="H329" s="35">
        <v>76705</v>
      </c>
      <c r="I329" s="27">
        <v>155</v>
      </c>
      <c r="J329" s="30">
        <v>102</v>
      </c>
      <c r="K329" s="35">
        <f t="shared" si="35"/>
        <v>752.00980392156862</v>
      </c>
      <c r="L329" s="32">
        <v>34.6</v>
      </c>
      <c r="M329" s="32">
        <v>3.95</v>
      </c>
      <c r="N329" s="32">
        <v>28.3</v>
      </c>
      <c r="O329" s="33">
        <v>0.54500000000000004</v>
      </c>
      <c r="P329" s="34">
        <f t="shared" si="36"/>
        <v>409.84534313725499</v>
      </c>
      <c r="Q329" s="31">
        <f t="shared" si="37"/>
        <v>2653993</v>
      </c>
      <c r="R329" s="36">
        <f t="shared" si="38"/>
        <v>302984.75</v>
      </c>
      <c r="S329" s="36">
        <f t="shared" si="39"/>
        <v>2170751.5</v>
      </c>
      <c r="T329" s="36">
        <f t="shared" si="40"/>
        <v>41804.225000000006</v>
      </c>
      <c r="U329" s="36">
        <f t="shared" si="41"/>
        <v>31437187.045343142</v>
      </c>
    </row>
    <row r="330" spans="1:21" s="27" customFormat="1" x14ac:dyDescent="0.2">
      <c r="A330" s="13">
        <v>2016</v>
      </c>
      <c r="B330" s="13" t="s">
        <v>17</v>
      </c>
      <c r="C330" s="14"/>
      <c r="D330" s="13" t="s">
        <v>83</v>
      </c>
      <c r="E330" s="27" t="s">
        <v>44</v>
      </c>
      <c r="F330" s="27" t="s">
        <v>116</v>
      </c>
      <c r="G330" s="28" t="s">
        <v>78</v>
      </c>
      <c r="H330" s="35">
        <v>154168</v>
      </c>
      <c r="I330" s="27">
        <v>313</v>
      </c>
      <c r="J330" s="30">
        <v>150</v>
      </c>
      <c r="K330" s="35">
        <f t="shared" si="35"/>
        <v>1027.7866666666666</v>
      </c>
      <c r="L330" s="32">
        <v>35.9</v>
      </c>
      <c r="M330" s="32">
        <v>4.1100000000000003</v>
      </c>
      <c r="N330" s="32">
        <v>28.7</v>
      </c>
      <c r="O330" s="33">
        <v>0.56079999999999997</v>
      </c>
      <c r="P330" s="34">
        <f t="shared" si="36"/>
        <v>576.38276266666662</v>
      </c>
      <c r="Q330" s="31">
        <f t="shared" si="37"/>
        <v>5534631.2000000002</v>
      </c>
      <c r="R330" s="36">
        <f t="shared" si="38"/>
        <v>633630.4800000001</v>
      </c>
      <c r="S330" s="36">
        <f t="shared" si="39"/>
        <v>4424621.5999999996</v>
      </c>
      <c r="T330" s="36">
        <f t="shared" si="40"/>
        <v>86457.414399999994</v>
      </c>
      <c r="U330" s="36">
        <f t="shared" si="41"/>
        <v>88859777.754794657</v>
      </c>
    </row>
    <row r="331" spans="1:21" s="27" customFormat="1" x14ac:dyDescent="0.2">
      <c r="A331" s="13">
        <v>2016</v>
      </c>
      <c r="B331" s="13" t="s">
        <v>17</v>
      </c>
      <c r="C331" s="14"/>
      <c r="D331" s="13" t="s">
        <v>83</v>
      </c>
      <c r="E331" s="27" t="s">
        <v>44</v>
      </c>
      <c r="F331" s="27" t="s">
        <v>35</v>
      </c>
      <c r="G331" s="28" t="s">
        <v>78</v>
      </c>
      <c r="H331" s="35">
        <v>115586</v>
      </c>
      <c r="I331" s="27">
        <v>237</v>
      </c>
      <c r="J331" s="30">
        <v>120</v>
      </c>
      <c r="K331" s="35">
        <f t="shared" si="35"/>
        <v>963.2166666666667</v>
      </c>
      <c r="L331" s="32">
        <v>36.5</v>
      </c>
      <c r="M331" s="32">
        <v>4.0999999999999996</v>
      </c>
      <c r="N331" s="32">
        <v>29.2</v>
      </c>
      <c r="O331" s="33">
        <v>0.56730000000000003</v>
      </c>
      <c r="P331" s="34">
        <f t="shared" si="36"/>
        <v>546.43281500000001</v>
      </c>
      <c r="Q331" s="31">
        <f t="shared" si="37"/>
        <v>4218889</v>
      </c>
      <c r="R331" s="36">
        <f t="shared" si="38"/>
        <v>473902.6</v>
      </c>
      <c r="S331" s="36">
        <f t="shared" si="39"/>
        <v>3375111.1999999997</v>
      </c>
      <c r="T331" s="36">
        <f t="shared" si="40"/>
        <v>65571.9378</v>
      </c>
      <c r="U331" s="36">
        <f t="shared" si="41"/>
        <v>63159983.354589999</v>
      </c>
    </row>
    <row r="332" spans="1:21" s="27" customFormat="1" x14ac:dyDescent="0.2">
      <c r="A332" s="13">
        <v>2016</v>
      </c>
      <c r="B332" s="13" t="s">
        <v>17</v>
      </c>
      <c r="C332" s="14"/>
      <c r="D332" s="13" t="s">
        <v>82</v>
      </c>
      <c r="E332" s="27" t="s">
        <v>58</v>
      </c>
      <c r="F332" s="27" t="s">
        <v>59</v>
      </c>
      <c r="G332" s="28" t="s">
        <v>78</v>
      </c>
      <c r="H332" s="35">
        <v>382476</v>
      </c>
      <c r="I332" s="27">
        <v>774</v>
      </c>
      <c r="J332" s="30">
        <v>366.5</v>
      </c>
      <c r="K332" s="35">
        <f t="shared" si="35"/>
        <v>1043.5907230559344</v>
      </c>
      <c r="L332" s="32">
        <v>36.9</v>
      </c>
      <c r="M332" s="32">
        <v>4.5</v>
      </c>
      <c r="N332" s="32">
        <v>31.2</v>
      </c>
      <c r="O332" s="33">
        <v>0.56469999999999998</v>
      </c>
      <c r="P332" s="34">
        <f t="shared" si="36"/>
        <v>589.31568130968617</v>
      </c>
      <c r="Q332" s="31">
        <f t="shared" si="37"/>
        <v>14113364.4</v>
      </c>
      <c r="R332" s="36">
        <f t="shared" si="38"/>
        <v>1721142</v>
      </c>
      <c r="S332" s="36">
        <f t="shared" si="39"/>
        <v>11933251.199999999</v>
      </c>
      <c r="T332" s="36">
        <f t="shared" si="40"/>
        <v>215984.1972</v>
      </c>
      <c r="U332" s="36">
        <f t="shared" si="41"/>
        <v>225399104.52460352</v>
      </c>
    </row>
    <row r="333" spans="1:21" s="27" customFormat="1" x14ac:dyDescent="0.2">
      <c r="A333" s="13">
        <v>2016</v>
      </c>
      <c r="B333" s="13" t="s">
        <v>17</v>
      </c>
      <c r="C333" s="14"/>
      <c r="D333" s="13" t="s">
        <v>83</v>
      </c>
      <c r="E333" s="27" t="s">
        <v>44</v>
      </c>
      <c r="F333" s="27" t="s">
        <v>32</v>
      </c>
      <c r="G333" s="28" t="s">
        <v>78</v>
      </c>
      <c r="H333" s="35">
        <v>16243</v>
      </c>
      <c r="I333" s="27">
        <v>33</v>
      </c>
      <c r="J333" s="30">
        <v>28</v>
      </c>
      <c r="K333" s="35">
        <f t="shared" si="35"/>
        <v>580.10714285714289</v>
      </c>
      <c r="L333" s="32">
        <v>36</v>
      </c>
      <c r="M333" s="32">
        <v>4.33</v>
      </c>
      <c r="N333" s="32">
        <v>29</v>
      </c>
      <c r="O333" s="33">
        <v>0.5393</v>
      </c>
      <c r="P333" s="34">
        <f t="shared" si="36"/>
        <v>312.85178214285713</v>
      </c>
      <c r="Q333" s="31">
        <f t="shared" si="37"/>
        <v>584748</v>
      </c>
      <c r="R333" s="36">
        <f t="shared" si="38"/>
        <v>70332.19</v>
      </c>
      <c r="S333" s="36">
        <f t="shared" si="39"/>
        <v>471047</v>
      </c>
      <c r="T333" s="36">
        <f t="shared" si="40"/>
        <v>8759.8498999999993</v>
      </c>
      <c r="U333" s="36">
        <f t="shared" si="41"/>
        <v>5081651.4973464282</v>
      </c>
    </row>
    <row r="334" spans="1:21" s="27" customFormat="1" x14ac:dyDescent="0.2">
      <c r="A334" s="13">
        <v>2016</v>
      </c>
      <c r="B334" s="13" t="s">
        <v>17</v>
      </c>
      <c r="C334" s="14"/>
      <c r="D334" s="13" t="s">
        <v>83</v>
      </c>
      <c r="E334" s="27" t="s">
        <v>44</v>
      </c>
      <c r="F334" s="27" t="s">
        <v>32</v>
      </c>
      <c r="G334" s="28" t="s">
        <v>78</v>
      </c>
      <c r="H334" s="35">
        <v>64928</v>
      </c>
      <c r="I334" s="27">
        <v>131</v>
      </c>
      <c r="J334" s="30">
        <v>145</v>
      </c>
      <c r="K334" s="35">
        <f t="shared" si="35"/>
        <v>447.77931034482759</v>
      </c>
      <c r="L334" s="32">
        <v>36.299999999999997</v>
      </c>
      <c r="M334" s="32">
        <v>4.57</v>
      </c>
      <c r="N334" s="32">
        <v>30.7</v>
      </c>
      <c r="O334" s="33">
        <v>0.55079999999999996</v>
      </c>
      <c r="P334" s="34">
        <f t="shared" si="36"/>
        <v>246.63684413793101</v>
      </c>
      <c r="Q334" s="31">
        <f t="shared" si="37"/>
        <v>2356886.4</v>
      </c>
      <c r="R334" s="36">
        <f t="shared" si="38"/>
        <v>296720.96000000002</v>
      </c>
      <c r="S334" s="36">
        <f t="shared" si="39"/>
        <v>1993289.5999999999</v>
      </c>
      <c r="T334" s="36">
        <f t="shared" si="40"/>
        <v>35762.342399999994</v>
      </c>
      <c r="U334" s="36">
        <f t="shared" si="41"/>
        <v>16013637.016187584</v>
      </c>
    </row>
    <row r="335" spans="1:21" s="27" customFormat="1" x14ac:dyDescent="0.2">
      <c r="A335" s="13">
        <v>2016</v>
      </c>
      <c r="B335" s="13" t="s">
        <v>17</v>
      </c>
      <c r="C335" s="14"/>
      <c r="D335" s="13" t="s">
        <v>83</v>
      </c>
      <c r="E335" s="27" t="s">
        <v>44</v>
      </c>
      <c r="F335" s="27" t="s">
        <v>22</v>
      </c>
      <c r="G335" s="28" t="s">
        <v>78</v>
      </c>
      <c r="H335" s="35">
        <v>55811</v>
      </c>
      <c r="I335" s="27">
        <v>111</v>
      </c>
      <c r="J335" s="30">
        <v>52</v>
      </c>
      <c r="K335" s="35">
        <f t="shared" si="35"/>
        <v>1073.2884615384614</v>
      </c>
      <c r="L335" s="32">
        <v>34.9</v>
      </c>
      <c r="M335" s="32">
        <v>4.3600000000000003</v>
      </c>
      <c r="N335" s="32">
        <v>27.2</v>
      </c>
      <c r="O335" s="33">
        <v>0.54879999999999995</v>
      </c>
      <c r="P335" s="34">
        <f t="shared" si="36"/>
        <v>589.02070769230772</v>
      </c>
      <c r="Q335" s="31">
        <f t="shared" si="37"/>
        <v>1947803.9</v>
      </c>
      <c r="R335" s="36">
        <f t="shared" si="38"/>
        <v>243335.96000000002</v>
      </c>
      <c r="S335" s="36">
        <f t="shared" si="39"/>
        <v>1518059.2</v>
      </c>
      <c r="T335" s="36">
        <f t="shared" si="40"/>
        <v>30629.076799999999</v>
      </c>
      <c r="U335" s="36">
        <f t="shared" si="41"/>
        <v>32873834.717015386</v>
      </c>
    </row>
    <row r="336" spans="1:21" s="27" customFormat="1" x14ac:dyDescent="0.2">
      <c r="A336" s="13">
        <v>2016</v>
      </c>
      <c r="B336" s="13" t="s">
        <v>39</v>
      </c>
      <c r="C336" s="14"/>
      <c r="D336" s="13" t="s">
        <v>83</v>
      </c>
      <c r="E336" s="27" t="s">
        <v>44</v>
      </c>
      <c r="F336" s="27" t="s">
        <v>16</v>
      </c>
      <c r="G336" s="28" t="s">
        <v>87</v>
      </c>
      <c r="H336" s="35">
        <v>165944</v>
      </c>
      <c r="I336" s="27">
        <v>341</v>
      </c>
      <c r="J336" s="30">
        <v>70</v>
      </c>
      <c r="K336" s="35">
        <f t="shared" si="35"/>
        <v>2370.6285714285714</v>
      </c>
      <c r="L336" s="32">
        <v>37.03</v>
      </c>
      <c r="M336" s="32">
        <v>4.41</v>
      </c>
      <c r="N336" s="32">
        <v>32.799999999999997</v>
      </c>
      <c r="O336" s="33">
        <v>0.5524</v>
      </c>
      <c r="P336" s="34">
        <f t="shared" si="36"/>
        <v>1309.5352228571428</v>
      </c>
      <c r="Q336" s="31">
        <f t="shared" si="37"/>
        <v>6144906.3200000003</v>
      </c>
      <c r="R336" s="36">
        <f t="shared" si="38"/>
        <v>731813.04</v>
      </c>
      <c r="S336" s="36">
        <f t="shared" si="39"/>
        <v>5442963.1999999993</v>
      </c>
      <c r="T336" s="36">
        <f t="shared" si="40"/>
        <v>91667.465599999996</v>
      </c>
      <c r="U336" s="36">
        <f t="shared" si="41"/>
        <v>217309513.0218057</v>
      </c>
    </row>
    <row r="337" spans="1:21" s="27" customFormat="1" x14ac:dyDescent="0.2">
      <c r="A337" s="13">
        <v>2016</v>
      </c>
      <c r="B337" s="13" t="s">
        <v>17</v>
      </c>
      <c r="C337" s="14"/>
      <c r="D337" s="13" t="s">
        <v>83</v>
      </c>
      <c r="E337" s="27" t="s">
        <v>44</v>
      </c>
      <c r="F337" s="27" t="s">
        <v>22</v>
      </c>
      <c r="G337" s="28" t="s">
        <v>78</v>
      </c>
      <c r="H337" s="35">
        <v>162490</v>
      </c>
      <c r="I337" s="27">
        <v>321</v>
      </c>
      <c r="J337" s="30">
        <v>184</v>
      </c>
      <c r="K337" s="35">
        <f t="shared" si="35"/>
        <v>883.0978260869565</v>
      </c>
      <c r="L337" s="32">
        <v>34.700000000000003</v>
      </c>
      <c r="M337" s="32">
        <v>4.63</v>
      </c>
      <c r="N337" s="32">
        <v>28.3</v>
      </c>
      <c r="O337" s="33">
        <v>0.53539999999999999</v>
      </c>
      <c r="P337" s="34">
        <f t="shared" si="36"/>
        <v>472.81057608695647</v>
      </c>
      <c r="Q337" s="31">
        <f t="shared" si="37"/>
        <v>5638403</v>
      </c>
      <c r="R337" s="36">
        <f t="shared" si="38"/>
        <v>752328.7</v>
      </c>
      <c r="S337" s="36">
        <f t="shared" si="39"/>
        <v>4598467</v>
      </c>
      <c r="T337" s="36">
        <f t="shared" si="40"/>
        <v>86997.145999999993</v>
      </c>
      <c r="U337" s="36">
        <f t="shared" si="41"/>
        <v>76826990.50836955</v>
      </c>
    </row>
    <row r="338" spans="1:21" s="27" customFormat="1" x14ac:dyDescent="0.2">
      <c r="A338" s="13">
        <v>2016</v>
      </c>
      <c r="B338" s="13" t="s">
        <v>17</v>
      </c>
      <c r="C338" s="14"/>
      <c r="D338" s="13" t="s">
        <v>83</v>
      </c>
      <c r="E338" s="27" t="s">
        <v>44</v>
      </c>
      <c r="F338" s="27" t="s">
        <v>22</v>
      </c>
      <c r="G338" s="28" t="s">
        <v>78</v>
      </c>
      <c r="H338" s="35">
        <v>35066</v>
      </c>
      <c r="I338" s="27">
        <v>69</v>
      </c>
      <c r="J338" s="30">
        <v>40</v>
      </c>
      <c r="K338" s="35">
        <f t="shared" si="35"/>
        <v>876.65</v>
      </c>
      <c r="L338" s="32">
        <v>35.299999999999997</v>
      </c>
      <c r="M338" s="32">
        <v>4.26</v>
      </c>
      <c r="N338" s="32">
        <v>28.2</v>
      </c>
      <c r="O338" s="33">
        <v>0.55269999999999997</v>
      </c>
      <c r="P338" s="34">
        <f t="shared" si="36"/>
        <v>484.52445499999993</v>
      </c>
      <c r="Q338" s="31">
        <f t="shared" si="37"/>
        <v>1237829.7999999998</v>
      </c>
      <c r="R338" s="36">
        <f t="shared" si="38"/>
        <v>149381.16</v>
      </c>
      <c r="S338" s="36">
        <f t="shared" si="39"/>
        <v>988861.2</v>
      </c>
      <c r="T338" s="36">
        <f t="shared" si="40"/>
        <v>19380.978199999998</v>
      </c>
      <c r="U338" s="36">
        <f t="shared" si="41"/>
        <v>16990334.539029997</v>
      </c>
    </row>
    <row r="339" spans="1:21" s="27" customFormat="1" x14ac:dyDescent="0.2">
      <c r="A339" s="13">
        <v>2016</v>
      </c>
      <c r="B339" s="13" t="s">
        <v>17</v>
      </c>
      <c r="C339" s="14"/>
      <c r="D339" s="13" t="s">
        <v>83</v>
      </c>
      <c r="E339" s="27" t="s">
        <v>44</v>
      </c>
      <c r="F339" s="27" t="s">
        <v>22</v>
      </c>
      <c r="G339" s="28" t="s">
        <v>78</v>
      </c>
      <c r="H339" s="35">
        <v>59197</v>
      </c>
      <c r="I339" s="27">
        <v>119</v>
      </c>
      <c r="J339" s="30">
        <v>70</v>
      </c>
      <c r="K339" s="35">
        <f t="shared" si="35"/>
        <v>845.67142857142858</v>
      </c>
      <c r="L339" s="32">
        <v>37.6</v>
      </c>
      <c r="M339" s="32">
        <v>4.09</v>
      </c>
      <c r="N339" s="32">
        <v>29.9</v>
      </c>
      <c r="O339" s="33">
        <v>0.57469999999999999</v>
      </c>
      <c r="P339" s="34">
        <f t="shared" si="36"/>
        <v>486.00736999999998</v>
      </c>
      <c r="Q339" s="31">
        <f t="shared" si="37"/>
        <v>2225807.2000000002</v>
      </c>
      <c r="R339" s="36">
        <f t="shared" si="38"/>
        <v>242115.72999999998</v>
      </c>
      <c r="S339" s="36">
        <f t="shared" si="39"/>
        <v>1769990.2999999998</v>
      </c>
      <c r="T339" s="36">
        <f t="shared" si="40"/>
        <v>34020.515899999999</v>
      </c>
      <c r="U339" s="36">
        <f t="shared" si="41"/>
        <v>28770178.281889997</v>
      </c>
    </row>
    <row r="340" spans="1:21" s="27" customFormat="1" x14ac:dyDescent="0.2">
      <c r="A340" s="13">
        <v>2016</v>
      </c>
      <c r="B340" s="13" t="s">
        <v>17</v>
      </c>
      <c r="C340" s="14"/>
      <c r="D340" s="13" t="s">
        <v>82</v>
      </c>
      <c r="E340" s="27" t="s">
        <v>101</v>
      </c>
      <c r="F340" s="27" t="s">
        <v>102</v>
      </c>
      <c r="G340" s="28" t="s">
        <v>106</v>
      </c>
      <c r="H340" s="35">
        <v>11678</v>
      </c>
      <c r="I340" s="27">
        <v>23</v>
      </c>
      <c r="J340" s="30">
        <v>12.5</v>
      </c>
      <c r="K340" s="35">
        <f t="shared" si="35"/>
        <v>934.24</v>
      </c>
      <c r="L340" s="32">
        <v>36.35</v>
      </c>
      <c r="M340" s="32">
        <v>4.79</v>
      </c>
      <c r="N340" s="32">
        <v>31.38</v>
      </c>
      <c r="O340" s="33">
        <v>0.56000000000000005</v>
      </c>
      <c r="P340" s="34">
        <f t="shared" si="36"/>
        <v>523.17439999999999</v>
      </c>
      <c r="Q340" s="31">
        <f t="shared" si="37"/>
        <v>424495.3</v>
      </c>
      <c r="R340" s="36">
        <f t="shared" si="38"/>
        <v>55937.62</v>
      </c>
      <c r="S340" s="36">
        <f t="shared" si="39"/>
        <v>366455.64</v>
      </c>
      <c r="T340" s="36">
        <f t="shared" si="40"/>
        <v>6539.68</v>
      </c>
      <c r="U340" s="36">
        <f t="shared" si="41"/>
        <v>6109630.6431999998</v>
      </c>
    </row>
    <row r="341" spans="1:21" s="27" customFormat="1" x14ac:dyDescent="0.2">
      <c r="A341" s="13">
        <v>2016</v>
      </c>
      <c r="B341" s="13" t="s">
        <v>17</v>
      </c>
      <c r="C341" s="14"/>
      <c r="D341" s="13" t="s">
        <v>83</v>
      </c>
      <c r="E341" s="27" t="s">
        <v>44</v>
      </c>
      <c r="F341" s="27" t="s">
        <v>22</v>
      </c>
      <c r="G341" s="28" t="s">
        <v>78</v>
      </c>
      <c r="H341" s="35">
        <v>132713</v>
      </c>
      <c r="I341" s="27">
        <v>258</v>
      </c>
      <c r="J341" s="30">
        <v>170</v>
      </c>
      <c r="K341" s="35">
        <f t="shared" si="35"/>
        <v>780.66470588235291</v>
      </c>
      <c r="L341" s="32">
        <v>34.700000000000003</v>
      </c>
      <c r="M341" s="32">
        <v>4.9000000000000004</v>
      </c>
      <c r="N341" s="32">
        <v>28.7</v>
      </c>
      <c r="O341" s="33">
        <v>0.5272</v>
      </c>
      <c r="P341" s="34">
        <f t="shared" si="36"/>
        <v>411.56643294117652</v>
      </c>
      <c r="Q341" s="31">
        <f t="shared" si="37"/>
        <v>4605141.1000000006</v>
      </c>
      <c r="R341" s="36">
        <f t="shared" si="38"/>
        <v>650293.70000000007</v>
      </c>
      <c r="S341" s="36">
        <f t="shared" si="39"/>
        <v>3808863.1</v>
      </c>
      <c r="T341" s="36">
        <f t="shared" si="40"/>
        <v>69966.293600000005</v>
      </c>
      <c r="U341" s="36">
        <f t="shared" si="41"/>
        <v>54620216.014922358</v>
      </c>
    </row>
    <row r="342" spans="1:21" s="27" customFormat="1" x14ac:dyDescent="0.2">
      <c r="A342" s="13">
        <v>2016</v>
      </c>
      <c r="B342" s="13" t="s">
        <v>17</v>
      </c>
      <c r="C342" s="14"/>
      <c r="D342" s="13" t="s">
        <v>83</v>
      </c>
      <c r="E342" s="27" t="s">
        <v>44</v>
      </c>
      <c r="F342" s="27" t="s">
        <v>22</v>
      </c>
      <c r="G342" s="28" t="s">
        <v>78</v>
      </c>
      <c r="H342" s="35">
        <v>84869</v>
      </c>
      <c r="I342" s="27">
        <v>169</v>
      </c>
      <c r="J342" s="30">
        <v>125</v>
      </c>
      <c r="K342" s="35">
        <f t="shared" si="35"/>
        <v>678.952</v>
      </c>
      <c r="L342" s="32">
        <v>34.9</v>
      </c>
      <c r="M342" s="32">
        <v>4.7300000000000004</v>
      </c>
      <c r="N342" s="32">
        <v>27.1</v>
      </c>
      <c r="O342" s="33">
        <v>0.55100000000000005</v>
      </c>
      <c r="P342" s="34">
        <f t="shared" si="36"/>
        <v>374.102552</v>
      </c>
      <c r="Q342" s="31">
        <f t="shared" si="37"/>
        <v>2961928.1</v>
      </c>
      <c r="R342" s="36">
        <f t="shared" si="38"/>
        <v>401430.37000000005</v>
      </c>
      <c r="S342" s="36">
        <f t="shared" si="39"/>
        <v>2299949.9</v>
      </c>
      <c r="T342" s="36">
        <f t="shared" si="40"/>
        <v>46762.819000000003</v>
      </c>
      <c r="U342" s="36">
        <f t="shared" si="41"/>
        <v>31749709.485688001</v>
      </c>
    </row>
    <row r="343" spans="1:21" s="27" customFormat="1" x14ac:dyDescent="0.2">
      <c r="A343" s="13">
        <v>2016</v>
      </c>
      <c r="B343" s="13" t="s">
        <v>17</v>
      </c>
      <c r="C343" s="14"/>
      <c r="D343" s="13" t="s">
        <v>83</v>
      </c>
      <c r="E343" s="27" t="s">
        <v>44</v>
      </c>
      <c r="F343" s="27" t="s">
        <v>122</v>
      </c>
      <c r="G343" s="28" t="s">
        <v>78</v>
      </c>
      <c r="H343" s="35">
        <v>26217</v>
      </c>
      <c r="I343" s="27">
        <v>52</v>
      </c>
      <c r="J343" s="30">
        <v>50</v>
      </c>
      <c r="K343" s="35">
        <f t="shared" si="35"/>
        <v>524.34</v>
      </c>
      <c r="L343" s="32">
        <v>36.299999999999997</v>
      </c>
      <c r="M343" s="32">
        <v>4.38</v>
      </c>
      <c r="N343" s="32">
        <v>29.9</v>
      </c>
      <c r="O343" s="33">
        <v>0.53749999999999998</v>
      </c>
      <c r="P343" s="34">
        <f t="shared" si="36"/>
        <v>281.83274999999998</v>
      </c>
      <c r="Q343" s="31">
        <f t="shared" si="37"/>
        <v>951677.1</v>
      </c>
      <c r="R343" s="36">
        <f t="shared" si="38"/>
        <v>114830.45999999999</v>
      </c>
      <c r="S343" s="36">
        <f t="shared" si="39"/>
        <v>783888.29999999993</v>
      </c>
      <c r="T343" s="36">
        <f t="shared" si="40"/>
        <v>14091.637499999999</v>
      </c>
      <c r="U343" s="36">
        <f t="shared" si="41"/>
        <v>7388809.206749999</v>
      </c>
    </row>
    <row r="344" spans="1:21" s="27" customFormat="1" x14ac:dyDescent="0.2">
      <c r="A344" s="13">
        <v>2016</v>
      </c>
      <c r="B344" s="13" t="s">
        <v>39</v>
      </c>
      <c r="C344" s="14"/>
      <c r="D344" s="13" t="s">
        <v>83</v>
      </c>
      <c r="E344" s="27" t="s">
        <v>44</v>
      </c>
      <c r="F344" s="27" t="s">
        <v>16</v>
      </c>
      <c r="G344" s="28" t="s">
        <v>87</v>
      </c>
      <c r="H344" s="35">
        <v>253244</v>
      </c>
      <c r="I344" s="27">
        <v>516</v>
      </c>
      <c r="J344" s="30">
        <v>120</v>
      </c>
      <c r="K344" s="35">
        <f t="shared" si="35"/>
        <v>2110.3666666666668</v>
      </c>
      <c r="L344" s="32">
        <v>36.770000000000003</v>
      </c>
      <c r="M344" s="32">
        <v>4.55</v>
      </c>
      <c r="N344" s="32">
        <v>32.93</v>
      </c>
      <c r="O344" s="33">
        <v>0.54532400000000003</v>
      </c>
      <c r="P344" s="34">
        <f t="shared" si="36"/>
        <v>1150.8335921333335</v>
      </c>
      <c r="Q344" s="31">
        <f t="shared" si="37"/>
        <v>9311781.8800000008</v>
      </c>
      <c r="R344" s="36">
        <f t="shared" si="38"/>
        <v>1152260.2</v>
      </c>
      <c r="S344" s="36">
        <f t="shared" si="39"/>
        <v>8339324.9199999999</v>
      </c>
      <c r="T344" s="36">
        <f t="shared" si="40"/>
        <v>138100.03105600001</v>
      </c>
      <c r="U344" s="36">
        <f t="shared" si="41"/>
        <v>291441702.20621389</v>
      </c>
    </row>
    <row r="345" spans="1:21" s="27" customFormat="1" x14ac:dyDescent="0.2">
      <c r="A345" s="13">
        <v>2016</v>
      </c>
      <c r="B345" s="13" t="s">
        <v>39</v>
      </c>
      <c r="C345" s="14"/>
      <c r="D345" s="13" t="s">
        <v>82</v>
      </c>
      <c r="E345" s="27" t="s">
        <v>44</v>
      </c>
      <c r="F345" s="27" t="s">
        <v>16</v>
      </c>
      <c r="G345" s="28" t="s">
        <v>87</v>
      </c>
      <c r="H345" s="35">
        <v>189807</v>
      </c>
      <c r="I345" s="27">
        <v>390</v>
      </c>
      <c r="J345" s="30">
        <v>120</v>
      </c>
      <c r="K345" s="35">
        <f t="shared" si="35"/>
        <v>1581.7249999999999</v>
      </c>
      <c r="L345" s="32">
        <v>36.81</v>
      </c>
      <c r="M345" s="32">
        <v>4.51</v>
      </c>
      <c r="N345" s="32">
        <v>32.85</v>
      </c>
      <c r="O345" s="33">
        <v>0.57384999999999997</v>
      </c>
      <c r="P345" s="34">
        <f t="shared" si="36"/>
        <v>907.67289125000002</v>
      </c>
      <c r="Q345" s="31">
        <f t="shared" si="37"/>
        <v>6986795.6700000009</v>
      </c>
      <c r="R345" s="36">
        <f t="shared" si="38"/>
        <v>856029.57</v>
      </c>
      <c r="S345" s="36">
        <f t="shared" si="39"/>
        <v>6235159.9500000002</v>
      </c>
      <c r="T345" s="36">
        <f t="shared" si="40"/>
        <v>108920.74695</v>
      </c>
      <c r="U345" s="36">
        <f t="shared" si="41"/>
        <v>172282668.46948874</v>
      </c>
    </row>
    <row r="346" spans="1:21" s="27" customFormat="1" x14ac:dyDescent="0.2">
      <c r="A346" s="13">
        <v>2016</v>
      </c>
      <c r="B346" s="13" t="s">
        <v>50</v>
      </c>
      <c r="C346" s="14">
        <v>1</v>
      </c>
      <c r="D346" s="13" t="s">
        <v>82</v>
      </c>
      <c r="E346" s="27" t="s">
        <v>44</v>
      </c>
      <c r="F346" s="27" t="s">
        <v>16</v>
      </c>
      <c r="G346" s="28" t="s">
        <v>86</v>
      </c>
      <c r="H346" s="35">
        <v>168098</v>
      </c>
      <c r="I346" s="27">
        <v>346</v>
      </c>
      <c r="J346" s="30">
        <v>165</v>
      </c>
      <c r="K346" s="35">
        <f t="shared" si="35"/>
        <v>1018.7757575757576</v>
      </c>
      <c r="L346" s="32">
        <v>36.909999999999997</v>
      </c>
      <c r="M346" s="32">
        <v>4.3899999999999997</v>
      </c>
      <c r="N346" s="32">
        <v>33.119999999999997</v>
      </c>
      <c r="O346" s="33">
        <v>0.57599999999999996</v>
      </c>
      <c r="P346" s="34">
        <f t="shared" si="36"/>
        <v>586.81483636363635</v>
      </c>
      <c r="Q346" s="31">
        <f t="shared" si="37"/>
        <v>6204497.1799999997</v>
      </c>
      <c r="R346" s="36">
        <f t="shared" si="38"/>
        <v>737950.22</v>
      </c>
      <c r="S346" s="36">
        <f t="shared" si="39"/>
        <v>5567405.7599999998</v>
      </c>
      <c r="T346" s="36">
        <f t="shared" si="40"/>
        <v>96824.447999999989</v>
      </c>
      <c r="U346" s="36">
        <f t="shared" si="41"/>
        <v>98642400.363054544</v>
      </c>
    </row>
    <row r="347" spans="1:21" s="27" customFormat="1" x14ac:dyDescent="0.2">
      <c r="A347" s="13">
        <v>2016</v>
      </c>
      <c r="B347" s="13" t="s">
        <v>50</v>
      </c>
      <c r="C347" s="14">
        <v>1</v>
      </c>
      <c r="D347" s="13" t="s">
        <v>82</v>
      </c>
      <c r="E347" s="27" t="s">
        <v>44</v>
      </c>
      <c r="F347" s="27" t="s">
        <v>16</v>
      </c>
      <c r="G347" s="28" t="s">
        <v>87</v>
      </c>
      <c r="H347" s="35">
        <v>373103</v>
      </c>
      <c r="I347" s="27">
        <v>757</v>
      </c>
      <c r="J347" s="30">
        <v>240</v>
      </c>
      <c r="K347" s="35">
        <f t="shared" si="35"/>
        <v>1554.5958333333333</v>
      </c>
      <c r="L347" s="32">
        <v>36.92</v>
      </c>
      <c r="M347" s="32">
        <v>4.9800000000000004</v>
      </c>
      <c r="N347" s="32">
        <v>33.33</v>
      </c>
      <c r="O347" s="33">
        <v>0.55730000000000002</v>
      </c>
      <c r="P347" s="34">
        <f t="shared" si="36"/>
        <v>866.37625791666676</v>
      </c>
      <c r="Q347" s="31">
        <f t="shared" si="37"/>
        <v>13774962.76</v>
      </c>
      <c r="R347" s="36">
        <f t="shared" si="38"/>
        <v>1858052.9400000002</v>
      </c>
      <c r="S347" s="36">
        <f t="shared" si="39"/>
        <v>12435522.99</v>
      </c>
      <c r="T347" s="36">
        <f t="shared" si="40"/>
        <v>207930.30190000002</v>
      </c>
      <c r="U347" s="36">
        <f t="shared" si="41"/>
        <v>323247580.9574821</v>
      </c>
    </row>
    <row r="348" spans="1:21" s="27" customFormat="1" x14ac:dyDescent="0.2">
      <c r="A348" s="13">
        <v>2016</v>
      </c>
      <c r="B348" s="13" t="s">
        <v>39</v>
      </c>
      <c r="C348" s="14"/>
      <c r="D348" s="13" t="s">
        <v>83</v>
      </c>
      <c r="E348" s="27" t="s">
        <v>44</v>
      </c>
      <c r="F348" s="27" t="s">
        <v>16</v>
      </c>
      <c r="G348" s="28" t="s">
        <v>78</v>
      </c>
      <c r="H348" s="35">
        <v>247770</v>
      </c>
      <c r="I348" s="27">
        <v>507</v>
      </c>
      <c r="J348" s="30">
        <v>117</v>
      </c>
      <c r="K348" s="35">
        <f t="shared" si="35"/>
        <v>2117.6923076923076</v>
      </c>
      <c r="L348" s="32">
        <v>35.75</v>
      </c>
      <c r="M348" s="32">
        <v>4.51</v>
      </c>
      <c r="N348" s="32">
        <v>28.96</v>
      </c>
      <c r="O348" s="33">
        <v>0.55210000000000004</v>
      </c>
      <c r="P348" s="34">
        <f t="shared" si="36"/>
        <v>1169.1779230769232</v>
      </c>
      <c r="Q348" s="31">
        <f t="shared" si="37"/>
        <v>8857777.5</v>
      </c>
      <c r="R348" s="36">
        <f t="shared" si="38"/>
        <v>1117442.7</v>
      </c>
      <c r="S348" s="36">
        <f t="shared" si="39"/>
        <v>7175419.2000000002</v>
      </c>
      <c r="T348" s="36">
        <f t="shared" si="40"/>
        <v>136793.81700000001</v>
      </c>
      <c r="U348" s="36">
        <f t="shared" si="41"/>
        <v>289687214.00076926</v>
      </c>
    </row>
    <row r="349" spans="1:21" s="27" customFormat="1" x14ac:dyDescent="0.2">
      <c r="A349" s="13">
        <v>2016</v>
      </c>
      <c r="B349" s="13" t="s">
        <v>17</v>
      </c>
      <c r="C349" s="14"/>
      <c r="D349" s="13" t="s">
        <v>83</v>
      </c>
      <c r="E349" s="27" t="s">
        <v>44</v>
      </c>
      <c r="F349" s="27" t="s">
        <v>16</v>
      </c>
      <c r="G349" s="28" t="s">
        <v>78</v>
      </c>
      <c r="H349" s="35">
        <v>44854</v>
      </c>
      <c r="I349" s="27">
        <v>91</v>
      </c>
      <c r="J349" s="30">
        <v>60</v>
      </c>
      <c r="K349" s="35">
        <f t="shared" si="35"/>
        <v>747.56666666666672</v>
      </c>
      <c r="L349" s="32">
        <v>36.299999999999997</v>
      </c>
      <c r="M349" s="32">
        <v>3.76</v>
      </c>
      <c r="N349" s="32">
        <v>30</v>
      </c>
      <c r="O349" s="33">
        <v>0.56030000000000002</v>
      </c>
      <c r="P349" s="34">
        <f t="shared" si="36"/>
        <v>418.86160333333339</v>
      </c>
      <c r="Q349" s="31">
        <f t="shared" si="37"/>
        <v>1628200.2</v>
      </c>
      <c r="R349" s="36">
        <f t="shared" si="38"/>
        <v>168651.03999999998</v>
      </c>
      <c r="S349" s="36">
        <f t="shared" si="39"/>
        <v>1345620</v>
      </c>
      <c r="T349" s="36">
        <f t="shared" si="40"/>
        <v>25131.696200000002</v>
      </c>
      <c r="U349" s="36">
        <f t="shared" si="41"/>
        <v>18787618.355913337</v>
      </c>
    </row>
    <row r="350" spans="1:21" s="27" customFormat="1" x14ac:dyDescent="0.2">
      <c r="A350" s="13">
        <v>2016</v>
      </c>
      <c r="B350" s="13" t="s">
        <v>50</v>
      </c>
      <c r="C350" s="14">
        <v>1</v>
      </c>
      <c r="D350" s="13" t="s">
        <v>82</v>
      </c>
      <c r="E350" s="27" t="s">
        <v>44</v>
      </c>
      <c r="F350" s="27" t="s">
        <v>16</v>
      </c>
      <c r="G350" s="28" t="s">
        <v>86</v>
      </c>
      <c r="H350" s="35">
        <v>142092</v>
      </c>
      <c r="I350" s="27">
        <v>289</v>
      </c>
      <c r="J350" s="30">
        <v>160</v>
      </c>
      <c r="K350" s="35">
        <f t="shared" si="35"/>
        <v>888.07500000000005</v>
      </c>
      <c r="L350" s="32">
        <v>36.32</v>
      </c>
      <c r="M350" s="32">
        <v>4.7300000000000004</v>
      </c>
      <c r="N350" s="32">
        <v>33.979999999999997</v>
      </c>
      <c r="O350" s="33">
        <v>0.56830000000000003</v>
      </c>
      <c r="P350" s="34">
        <f t="shared" si="36"/>
        <v>504.69302249999998</v>
      </c>
      <c r="Q350" s="31">
        <f t="shared" si="37"/>
        <v>5160781.4400000004</v>
      </c>
      <c r="R350" s="36">
        <f t="shared" si="38"/>
        <v>672095.16</v>
      </c>
      <c r="S350" s="36">
        <f t="shared" si="39"/>
        <v>4828286.1599999992</v>
      </c>
      <c r="T350" s="36">
        <f t="shared" si="40"/>
        <v>80750.883600000001</v>
      </c>
      <c r="U350" s="36">
        <f t="shared" si="41"/>
        <v>71712840.95307</v>
      </c>
    </row>
    <row r="351" spans="1:21" s="27" customFormat="1" x14ac:dyDescent="0.2">
      <c r="A351" s="13">
        <v>2016</v>
      </c>
      <c r="B351" s="13" t="s">
        <v>17</v>
      </c>
      <c r="C351" s="14"/>
      <c r="D351" s="13" t="s">
        <v>83</v>
      </c>
      <c r="E351" s="27" t="s">
        <v>44</v>
      </c>
      <c r="F351" s="27" t="s">
        <v>16</v>
      </c>
      <c r="G351" s="28" t="s">
        <v>78</v>
      </c>
      <c r="H351" s="35">
        <v>447597</v>
      </c>
      <c r="I351" s="27">
        <v>925</v>
      </c>
      <c r="J351" s="30">
        <v>778</v>
      </c>
      <c r="K351" s="35">
        <f t="shared" si="35"/>
        <v>575.31748071979439</v>
      </c>
      <c r="L351" s="32">
        <v>34.799999999999997</v>
      </c>
      <c r="M351" s="32">
        <v>4.5999999999999996</v>
      </c>
      <c r="N351" s="32">
        <v>28.56</v>
      </c>
      <c r="O351" s="33">
        <v>0.53649999999999998</v>
      </c>
      <c r="P351" s="34">
        <f t="shared" si="36"/>
        <v>308.65782840616964</v>
      </c>
      <c r="Q351" s="31">
        <f t="shared" si="37"/>
        <v>15576375.6</v>
      </c>
      <c r="R351" s="36">
        <f t="shared" si="38"/>
        <v>2058946.2</v>
      </c>
      <c r="S351" s="36">
        <f t="shared" si="39"/>
        <v>12783370.32</v>
      </c>
      <c r="T351" s="36">
        <f t="shared" si="40"/>
        <v>240135.7905</v>
      </c>
      <c r="U351" s="36">
        <f t="shared" si="41"/>
        <v>138154318.02111632</v>
      </c>
    </row>
    <row r="352" spans="1:21" s="27" customFormat="1" x14ac:dyDescent="0.2">
      <c r="A352" s="13">
        <v>2016</v>
      </c>
      <c r="B352" s="13" t="s">
        <v>17</v>
      </c>
      <c r="C352" s="14"/>
      <c r="D352" s="13" t="s">
        <v>83</v>
      </c>
      <c r="E352" s="27" t="s">
        <v>44</v>
      </c>
      <c r="F352" s="27" t="s">
        <v>16</v>
      </c>
      <c r="G352" s="28" t="s">
        <v>78</v>
      </c>
      <c r="H352" s="35">
        <v>52804</v>
      </c>
      <c r="I352" s="27">
        <v>109</v>
      </c>
      <c r="J352" s="30">
        <v>120</v>
      </c>
      <c r="K352" s="35">
        <f t="shared" si="35"/>
        <v>440.03333333333336</v>
      </c>
      <c r="L352" s="32">
        <v>34.869999999999997</v>
      </c>
      <c r="M352" s="32">
        <v>4.54</v>
      </c>
      <c r="N352" s="32">
        <v>28.64</v>
      </c>
      <c r="O352" s="33">
        <v>0.54510000000000003</v>
      </c>
      <c r="P352" s="34">
        <f t="shared" si="36"/>
        <v>239.86216999999999</v>
      </c>
      <c r="Q352" s="31">
        <f t="shared" si="37"/>
        <v>1841275.48</v>
      </c>
      <c r="R352" s="36">
        <f t="shared" si="38"/>
        <v>239730.16</v>
      </c>
      <c r="S352" s="36">
        <f t="shared" si="39"/>
        <v>1512306.56</v>
      </c>
      <c r="T352" s="36">
        <f t="shared" si="40"/>
        <v>28783.4604</v>
      </c>
      <c r="U352" s="36">
        <f t="shared" si="41"/>
        <v>12665682.02468</v>
      </c>
    </row>
    <row r="353" spans="1:21" s="27" customFormat="1" x14ac:dyDescent="0.2">
      <c r="A353" s="13">
        <v>2016</v>
      </c>
      <c r="B353" s="13" t="s">
        <v>17</v>
      </c>
      <c r="C353" s="14"/>
      <c r="D353" s="13" t="s">
        <v>83</v>
      </c>
      <c r="E353" s="27" t="s">
        <v>44</v>
      </c>
      <c r="F353" s="27" t="s">
        <v>16</v>
      </c>
      <c r="G353" s="28" t="s">
        <v>78</v>
      </c>
      <c r="H353" s="35">
        <v>94875</v>
      </c>
      <c r="I353" s="27">
        <v>195</v>
      </c>
      <c r="J353" s="30">
        <v>264</v>
      </c>
      <c r="K353" s="35">
        <f t="shared" si="35"/>
        <v>359.375</v>
      </c>
      <c r="L353" s="32">
        <v>34</v>
      </c>
      <c r="M353" s="32">
        <v>4.87</v>
      </c>
      <c r="N353" s="32">
        <v>27.99</v>
      </c>
      <c r="O353" s="33">
        <v>0.51919999999999999</v>
      </c>
      <c r="P353" s="34">
        <f t="shared" si="36"/>
        <v>186.58750000000001</v>
      </c>
      <c r="Q353" s="31">
        <f t="shared" si="37"/>
        <v>3225750</v>
      </c>
      <c r="R353" s="36">
        <f t="shared" si="38"/>
        <v>462041.25</v>
      </c>
      <c r="S353" s="36">
        <f t="shared" si="39"/>
        <v>2655551.25</v>
      </c>
      <c r="T353" s="36">
        <f t="shared" si="40"/>
        <v>49259.1</v>
      </c>
      <c r="U353" s="36">
        <f t="shared" si="41"/>
        <v>17702489.0625</v>
      </c>
    </row>
    <row r="354" spans="1:21" s="27" customFormat="1" x14ac:dyDescent="0.2">
      <c r="A354" s="13">
        <v>2016</v>
      </c>
      <c r="B354" s="13" t="s">
        <v>17</v>
      </c>
      <c r="C354" s="14"/>
      <c r="D354" s="13" t="s">
        <v>83</v>
      </c>
      <c r="E354" s="27" t="s">
        <v>44</v>
      </c>
      <c r="F354" s="27" t="s">
        <v>105</v>
      </c>
      <c r="G354" s="28" t="s">
        <v>78</v>
      </c>
      <c r="H354" s="35">
        <v>27559</v>
      </c>
      <c r="I354" s="27">
        <v>55</v>
      </c>
      <c r="J354" s="30">
        <v>40</v>
      </c>
      <c r="K354" s="35">
        <f t="shared" si="35"/>
        <v>688.97500000000002</v>
      </c>
      <c r="L354" s="32">
        <v>36.5</v>
      </c>
      <c r="M354" s="32">
        <v>4.63</v>
      </c>
      <c r="N354" s="32">
        <v>32.9</v>
      </c>
      <c r="O354" s="33">
        <v>0.56189999999999996</v>
      </c>
      <c r="P354" s="34">
        <f t="shared" si="36"/>
        <v>387.13505249999997</v>
      </c>
      <c r="Q354" s="31">
        <f t="shared" si="37"/>
        <v>1005903.5</v>
      </c>
      <c r="R354" s="36">
        <f t="shared" si="38"/>
        <v>127598.17</v>
      </c>
      <c r="S354" s="36">
        <f t="shared" si="39"/>
        <v>906691.1</v>
      </c>
      <c r="T354" s="36">
        <f t="shared" si="40"/>
        <v>15485.402099999999</v>
      </c>
      <c r="U354" s="36">
        <f t="shared" si="41"/>
        <v>10669054.9118475</v>
      </c>
    </row>
    <row r="355" spans="1:21" s="27" customFormat="1" x14ac:dyDescent="0.2">
      <c r="A355" s="13">
        <v>2016</v>
      </c>
      <c r="B355" s="13" t="s">
        <v>17</v>
      </c>
      <c r="C355" s="14"/>
      <c r="D355" s="13" t="s">
        <v>83</v>
      </c>
      <c r="E355" s="27" t="s">
        <v>44</v>
      </c>
      <c r="F355" s="27" t="s">
        <v>105</v>
      </c>
      <c r="G355" s="28" t="s">
        <v>78</v>
      </c>
      <c r="H355" s="35">
        <v>30731</v>
      </c>
      <c r="I355" s="27">
        <v>60</v>
      </c>
      <c r="J355" s="30">
        <v>50</v>
      </c>
      <c r="K355" s="35">
        <f t="shared" si="35"/>
        <v>614.62</v>
      </c>
      <c r="L355" s="32">
        <v>35.200000000000003</v>
      </c>
      <c r="M355" s="32">
        <v>5.08</v>
      </c>
      <c r="N355" s="32">
        <v>29.4</v>
      </c>
      <c r="O355" s="33">
        <v>0.52710000000000001</v>
      </c>
      <c r="P355" s="34">
        <f t="shared" si="36"/>
        <v>323.96620200000001</v>
      </c>
      <c r="Q355" s="31">
        <f t="shared" si="37"/>
        <v>1081731.2000000002</v>
      </c>
      <c r="R355" s="36">
        <f t="shared" si="38"/>
        <v>156113.48000000001</v>
      </c>
      <c r="S355" s="36">
        <f t="shared" si="39"/>
        <v>903491.39999999991</v>
      </c>
      <c r="T355" s="36">
        <f t="shared" si="40"/>
        <v>16198.310100000001</v>
      </c>
      <c r="U355" s="36">
        <f t="shared" si="41"/>
        <v>9955805.353662001</v>
      </c>
    </row>
    <row r="356" spans="1:21" s="27" customFormat="1" x14ac:dyDescent="0.2">
      <c r="A356" s="13">
        <v>2016</v>
      </c>
      <c r="B356" s="13" t="s">
        <v>39</v>
      </c>
      <c r="C356" s="14"/>
      <c r="D356" s="13" t="s">
        <v>83</v>
      </c>
      <c r="E356" s="27" t="s">
        <v>44</v>
      </c>
      <c r="F356" s="27" t="s">
        <v>16</v>
      </c>
      <c r="G356" s="28" t="s">
        <v>78</v>
      </c>
      <c r="H356" s="35">
        <v>77944</v>
      </c>
      <c r="I356" s="27">
        <v>159</v>
      </c>
      <c r="J356" s="30">
        <v>40</v>
      </c>
      <c r="K356" s="35">
        <f t="shared" si="35"/>
        <v>1948.6</v>
      </c>
      <c r="L356" s="32">
        <v>36.299999999999997</v>
      </c>
      <c r="M356" s="32">
        <v>4.2</v>
      </c>
      <c r="N356" s="32">
        <v>28.68</v>
      </c>
      <c r="O356" s="33">
        <v>0.5696</v>
      </c>
      <c r="P356" s="34">
        <f t="shared" si="36"/>
        <v>1109.92256</v>
      </c>
      <c r="Q356" s="31">
        <f t="shared" si="37"/>
        <v>2829367.1999999997</v>
      </c>
      <c r="R356" s="36">
        <f t="shared" si="38"/>
        <v>327364.8</v>
      </c>
      <c r="S356" s="36">
        <f t="shared" si="39"/>
        <v>2235433.92</v>
      </c>
      <c r="T356" s="36">
        <f t="shared" si="40"/>
        <v>44396.902399999999</v>
      </c>
      <c r="U356" s="36">
        <f t="shared" si="41"/>
        <v>86511804.016639993</v>
      </c>
    </row>
    <row r="357" spans="1:21" s="27" customFormat="1" x14ac:dyDescent="0.2">
      <c r="A357" s="13">
        <v>2016</v>
      </c>
      <c r="B357" s="13" t="s">
        <v>39</v>
      </c>
      <c r="C357" s="14"/>
      <c r="D357" s="13" t="s">
        <v>83</v>
      </c>
      <c r="E357" s="27" t="s">
        <v>44</v>
      </c>
      <c r="F357" s="27" t="s">
        <v>16</v>
      </c>
      <c r="G357" s="28" t="s">
        <v>78</v>
      </c>
      <c r="H357" s="35">
        <v>214642</v>
      </c>
      <c r="I357" s="27">
        <v>445</v>
      </c>
      <c r="J357" s="30">
        <v>120</v>
      </c>
      <c r="K357" s="35">
        <f t="shared" si="35"/>
        <v>1788.6833333333334</v>
      </c>
      <c r="L357" s="32">
        <v>36.39</v>
      </c>
      <c r="M357" s="32">
        <v>4.03</v>
      </c>
      <c r="N357" s="32">
        <v>29.48</v>
      </c>
      <c r="O357" s="33">
        <v>0.54180300000000003</v>
      </c>
      <c r="P357" s="34">
        <f t="shared" si="36"/>
        <v>969.11399605000008</v>
      </c>
      <c r="Q357" s="31">
        <f t="shared" si="37"/>
        <v>7810822.3799999999</v>
      </c>
      <c r="R357" s="36">
        <f t="shared" si="38"/>
        <v>865007.26</v>
      </c>
      <c r="S357" s="36">
        <f t="shared" si="39"/>
        <v>6327646.1600000001</v>
      </c>
      <c r="T357" s="36">
        <f t="shared" si="40"/>
        <v>116293.67952600001</v>
      </c>
      <c r="U357" s="36">
        <f t="shared" si="41"/>
        <v>208012566.34016412</v>
      </c>
    </row>
    <row r="358" spans="1:21" s="27" customFormat="1" x14ac:dyDescent="0.2">
      <c r="A358" s="13">
        <v>2016</v>
      </c>
      <c r="B358" s="13" t="s">
        <v>39</v>
      </c>
      <c r="C358" s="14"/>
      <c r="D358" s="13" t="s">
        <v>83</v>
      </c>
      <c r="E358" s="27" t="s">
        <v>44</v>
      </c>
      <c r="F358" s="27" t="s">
        <v>16</v>
      </c>
      <c r="G358" s="28" t="s">
        <v>78</v>
      </c>
      <c r="H358" s="35">
        <v>106342</v>
      </c>
      <c r="I358" s="27">
        <v>213</v>
      </c>
      <c r="J358" s="30">
        <v>60</v>
      </c>
      <c r="K358" s="35">
        <f t="shared" si="35"/>
        <v>1772.3666666666666</v>
      </c>
      <c r="L358" s="32">
        <v>35.99</v>
      </c>
      <c r="M358" s="32">
        <v>4.63</v>
      </c>
      <c r="N358" s="32">
        <v>28.83</v>
      </c>
      <c r="O358" s="33">
        <v>0.56562299999999999</v>
      </c>
      <c r="P358" s="34">
        <f t="shared" si="36"/>
        <v>1002.4913511</v>
      </c>
      <c r="Q358" s="31">
        <f t="shared" si="37"/>
        <v>3827248.58</v>
      </c>
      <c r="R358" s="36">
        <f t="shared" si="38"/>
        <v>492363.45999999996</v>
      </c>
      <c r="S358" s="36">
        <f t="shared" si="39"/>
        <v>3065839.86</v>
      </c>
      <c r="T358" s="36">
        <f t="shared" si="40"/>
        <v>60149.481066</v>
      </c>
      <c r="U358" s="36">
        <f t="shared" si="41"/>
        <v>106606935.2586762</v>
      </c>
    </row>
    <row r="359" spans="1:21" s="27" customFormat="1" x14ac:dyDescent="0.2">
      <c r="A359" s="13">
        <v>2016</v>
      </c>
      <c r="B359" s="13" t="s">
        <v>17</v>
      </c>
      <c r="C359" s="14"/>
      <c r="D359" s="13" t="s">
        <v>82</v>
      </c>
      <c r="E359" s="27" t="s">
        <v>42</v>
      </c>
      <c r="F359" s="27" t="s">
        <v>43</v>
      </c>
      <c r="G359" s="28" t="s">
        <v>85</v>
      </c>
      <c r="H359" s="35">
        <v>150977</v>
      </c>
      <c r="I359" s="27">
        <v>221</v>
      </c>
      <c r="J359" s="30">
        <v>144.5</v>
      </c>
      <c r="K359" s="35">
        <f t="shared" si="35"/>
        <v>1044.8235294117646</v>
      </c>
      <c r="L359" s="32">
        <v>35.1</v>
      </c>
      <c r="M359" s="32">
        <v>4.8</v>
      </c>
      <c r="N359" s="32">
        <v>28.6</v>
      </c>
      <c r="O359" s="33">
        <v>0.54559999999999997</v>
      </c>
      <c r="P359" s="34">
        <f t="shared" si="36"/>
        <v>570.05571764705883</v>
      </c>
      <c r="Q359" s="31">
        <f t="shared" si="37"/>
        <v>5299292.7</v>
      </c>
      <c r="R359" s="36">
        <f t="shared" si="38"/>
        <v>724689.6</v>
      </c>
      <c r="S359" s="36">
        <f t="shared" si="39"/>
        <v>4317942.2</v>
      </c>
      <c r="T359" s="36">
        <f t="shared" si="40"/>
        <v>82373.051200000002</v>
      </c>
      <c r="U359" s="36">
        <f t="shared" si="41"/>
        <v>86065302.083200008</v>
      </c>
    </row>
    <row r="360" spans="1:21" s="27" customFormat="1" x14ac:dyDescent="0.2">
      <c r="A360" s="13">
        <v>2016</v>
      </c>
      <c r="B360" s="13" t="s">
        <v>39</v>
      </c>
      <c r="C360" s="14"/>
      <c r="D360" s="13" t="s">
        <v>82</v>
      </c>
      <c r="E360" s="27" t="s">
        <v>42</v>
      </c>
      <c r="F360" s="27" t="s">
        <v>43</v>
      </c>
      <c r="G360" s="28" t="s">
        <v>84</v>
      </c>
      <c r="H360" s="35">
        <v>416030</v>
      </c>
      <c r="I360" s="27">
        <v>192</v>
      </c>
      <c r="J360" s="30">
        <v>388.7</v>
      </c>
      <c r="K360" s="35">
        <f t="shared" si="35"/>
        <v>1070.3112940571134</v>
      </c>
      <c r="L360" s="32">
        <v>35.1</v>
      </c>
      <c r="M360" s="32">
        <v>4.5999999999999996</v>
      </c>
      <c r="N360" s="32">
        <v>29.1</v>
      </c>
      <c r="O360" s="33">
        <v>0.54569999999999996</v>
      </c>
      <c r="P360" s="34">
        <f t="shared" si="36"/>
        <v>584.0688731669668</v>
      </c>
      <c r="Q360" s="31">
        <f t="shared" si="37"/>
        <v>14602653</v>
      </c>
      <c r="R360" s="36">
        <f t="shared" si="38"/>
        <v>1913737.9999999998</v>
      </c>
      <c r="S360" s="36">
        <f t="shared" si="39"/>
        <v>12106473</v>
      </c>
      <c r="T360" s="36">
        <f t="shared" si="40"/>
        <v>227027.571</v>
      </c>
      <c r="U360" s="36">
        <f t="shared" si="41"/>
        <v>242990173.30365321</v>
      </c>
    </row>
    <row r="361" spans="1:21" s="27" customFormat="1" x14ac:dyDescent="0.2">
      <c r="A361" s="13">
        <v>2016</v>
      </c>
      <c r="B361" s="13" t="s">
        <v>39</v>
      </c>
      <c r="C361" s="14"/>
      <c r="D361" s="13" t="s">
        <v>83</v>
      </c>
      <c r="E361" s="27" t="s">
        <v>44</v>
      </c>
      <c r="F361" s="27" t="s">
        <v>16</v>
      </c>
      <c r="G361" s="28" t="s">
        <v>78</v>
      </c>
      <c r="H361" s="35">
        <v>208815</v>
      </c>
      <c r="I361" s="27">
        <v>430</v>
      </c>
      <c r="J361" s="30">
        <v>120</v>
      </c>
      <c r="K361" s="35">
        <f t="shared" si="35"/>
        <v>1740.125</v>
      </c>
      <c r="L361" s="32">
        <v>36.049999999999997</v>
      </c>
      <c r="M361" s="32">
        <v>3.98</v>
      </c>
      <c r="N361" s="32">
        <v>29.45</v>
      </c>
      <c r="O361" s="33">
        <v>0.54679999999999995</v>
      </c>
      <c r="P361" s="34">
        <f t="shared" si="36"/>
        <v>951.50034999999991</v>
      </c>
      <c r="Q361" s="31">
        <f t="shared" si="37"/>
        <v>7527780.7499999991</v>
      </c>
      <c r="R361" s="36">
        <f t="shared" si="38"/>
        <v>831083.7</v>
      </c>
      <c r="S361" s="36">
        <f t="shared" si="39"/>
        <v>6149601.75</v>
      </c>
      <c r="T361" s="36">
        <f t="shared" si="40"/>
        <v>114180.04199999999</v>
      </c>
      <c r="U361" s="36">
        <f t="shared" si="41"/>
        <v>198687545.58524999</v>
      </c>
    </row>
    <row r="362" spans="1:21" s="27" customFormat="1" x14ac:dyDescent="0.2">
      <c r="A362" s="13">
        <v>2016</v>
      </c>
      <c r="B362" s="13" t="s">
        <v>39</v>
      </c>
      <c r="C362" s="14"/>
      <c r="D362" s="13" t="s">
        <v>83</v>
      </c>
      <c r="E362" s="27" t="s">
        <v>44</v>
      </c>
      <c r="F362" s="27" t="s">
        <v>16</v>
      </c>
      <c r="G362" s="28" t="s">
        <v>78</v>
      </c>
      <c r="H362" s="35">
        <v>203320</v>
      </c>
      <c r="I362" s="27">
        <v>418</v>
      </c>
      <c r="J362" s="30">
        <v>120</v>
      </c>
      <c r="K362" s="35">
        <f t="shared" si="35"/>
        <v>1694.3333333333333</v>
      </c>
      <c r="L362" s="32">
        <v>36.11</v>
      </c>
      <c r="M362" s="32">
        <v>4.0199999999999996</v>
      </c>
      <c r="N362" s="32">
        <v>29.24</v>
      </c>
      <c r="O362" s="33">
        <v>0.53900000000000003</v>
      </c>
      <c r="P362" s="34">
        <f t="shared" si="36"/>
        <v>913.24566666666681</v>
      </c>
      <c r="Q362" s="31">
        <f t="shared" si="37"/>
        <v>7341885.2000000002</v>
      </c>
      <c r="R362" s="36">
        <f t="shared" si="38"/>
        <v>817346.39999999991</v>
      </c>
      <c r="S362" s="36">
        <f t="shared" si="39"/>
        <v>5945076.7999999998</v>
      </c>
      <c r="T362" s="36">
        <f t="shared" si="40"/>
        <v>109589.48000000001</v>
      </c>
      <c r="U362" s="36">
        <f t="shared" si="41"/>
        <v>185681108.94666669</v>
      </c>
    </row>
    <row r="363" spans="1:21" s="27" customFormat="1" x14ac:dyDescent="0.2">
      <c r="A363" s="13">
        <v>2016</v>
      </c>
      <c r="B363" s="13" t="s">
        <v>39</v>
      </c>
      <c r="C363" s="14">
        <v>3.3</v>
      </c>
      <c r="D363" s="13" t="s">
        <v>83</v>
      </c>
      <c r="E363" s="27" t="s">
        <v>44</v>
      </c>
      <c r="F363" s="27" t="s">
        <v>16</v>
      </c>
      <c r="G363" s="28" t="s">
        <v>78</v>
      </c>
      <c r="H363" s="35">
        <v>202418</v>
      </c>
      <c r="I363" s="27">
        <v>414</v>
      </c>
      <c r="J363" s="30">
        <v>120</v>
      </c>
      <c r="K363" s="35">
        <f t="shared" si="35"/>
        <v>1686.8166666666666</v>
      </c>
      <c r="L363" s="32">
        <v>36.08</v>
      </c>
      <c r="M363" s="32">
        <v>4.71</v>
      </c>
      <c r="N363" s="32">
        <v>29.08</v>
      </c>
      <c r="O363" s="33">
        <v>0.55733699999999997</v>
      </c>
      <c r="P363" s="34">
        <f t="shared" si="36"/>
        <v>940.12534054999992</v>
      </c>
      <c r="Q363" s="31">
        <f t="shared" si="37"/>
        <v>7303241.4399999995</v>
      </c>
      <c r="R363" s="36">
        <f t="shared" si="38"/>
        <v>953388.78</v>
      </c>
      <c r="S363" s="36">
        <f t="shared" si="39"/>
        <v>5886315.4399999995</v>
      </c>
      <c r="T363" s="36">
        <f t="shared" si="40"/>
        <v>112815.040866</v>
      </c>
      <c r="U363" s="36">
        <f t="shared" si="41"/>
        <v>190298291.18344989</v>
      </c>
    </row>
    <row r="364" spans="1:21" s="27" customFormat="1" x14ac:dyDescent="0.2">
      <c r="A364" s="13">
        <v>2016</v>
      </c>
      <c r="B364" s="13" t="s">
        <v>39</v>
      </c>
      <c r="C364" s="14"/>
      <c r="D364" s="13" t="s">
        <v>83</v>
      </c>
      <c r="E364" s="27" t="s">
        <v>44</v>
      </c>
      <c r="F364" s="27" t="s">
        <v>16</v>
      </c>
      <c r="G364" s="28" t="s">
        <v>78</v>
      </c>
      <c r="H364" s="35">
        <v>197207</v>
      </c>
      <c r="I364" s="27">
        <v>406</v>
      </c>
      <c r="J364" s="30">
        <v>120</v>
      </c>
      <c r="K364" s="35">
        <f t="shared" si="35"/>
        <v>1643.3916666666667</v>
      </c>
      <c r="L364" s="32">
        <v>36.450000000000003</v>
      </c>
      <c r="M364" s="32">
        <v>4.2</v>
      </c>
      <c r="N364" s="32">
        <v>29.01</v>
      </c>
      <c r="O364" s="33">
        <v>0.55800000000000005</v>
      </c>
      <c r="P364" s="34">
        <f t="shared" si="36"/>
        <v>917.01255000000003</v>
      </c>
      <c r="Q364" s="31">
        <f t="shared" si="37"/>
        <v>7188195.1500000004</v>
      </c>
      <c r="R364" s="36">
        <f t="shared" si="38"/>
        <v>828269.4</v>
      </c>
      <c r="S364" s="36">
        <f t="shared" si="39"/>
        <v>5720975.0700000003</v>
      </c>
      <c r="T364" s="36">
        <f t="shared" si="40"/>
        <v>110041.50600000001</v>
      </c>
      <c r="U364" s="36">
        <f t="shared" si="41"/>
        <v>180841293.94785002</v>
      </c>
    </row>
    <row r="365" spans="1:21" s="27" customFormat="1" x14ac:dyDescent="0.2">
      <c r="A365" s="13">
        <v>2016</v>
      </c>
      <c r="B365" s="13" t="s">
        <v>39</v>
      </c>
      <c r="C365" s="14"/>
      <c r="D365" s="13" t="s">
        <v>83</v>
      </c>
      <c r="E365" s="27" t="s">
        <v>44</v>
      </c>
      <c r="F365" s="27" t="s">
        <v>16</v>
      </c>
      <c r="G365" s="28" t="s">
        <v>78</v>
      </c>
      <c r="H365" s="35">
        <v>190720</v>
      </c>
      <c r="I365" s="27">
        <v>387</v>
      </c>
      <c r="J365" s="30">
        <v>120</v>
      </c>
      <c r="K365" s="35">
        <f t="shared" si="35"/>
        <v>1589.3333333333333</v>
      </c>
      <c r="L365" s="32">
        <v>36.18</v>
      </c>
      <c r="M365" s="32">
        <v>4.03</v>
      </c>
      <c r="N365" s="32">
        <v>29.66</v>
      </c>
      <c r="O365" s="33">
        <v>0.55269999999999997</v>
      </c>
      <c r="P365" s="34">
        <f t="shared" si="36"/>
        <v>878.42453333333322</v>
      </c>
      <c r="Q365" s="31">
        <f t="shared" si="37"/>
        <v>6900249.5999999996</v>
      </c>
      <c r="R365" s="36">
        <f t="shared" si="38"/>
        <v>768601.60000000009</v>
      </c>
      <c r="S365" s="36">
        <f t="shared" si="39"/>
        <v>5656755.2000000002</v>
      </c>
      <c r="T365" s="36">
        <f t="shared" si="40"/>
        <v>105410.94399999999</v>
      </c>
      <c r="U365" s="36">
        <f t="shared" si="41"/>
        <v>167533126.99733332</v>
      </c>
    </row>
    <row r="366" spans="1:21" s="27" customFormat="1" x14ac:dyDescent="0.2">
      <c r="A366" s="13">
        <v>2016</v>
      </c>
      <c r="B366" s="13" t="s">
        <v>39</v>
      </c>
      <c r="C366" s="14"/>
      <c r="D366" s="13" t="s">
        <v>83</v>
      </c>
      <c r="E366" s="27" t="s">
        <v>44</v>
      </c>
      <c r="F366" s="27" t="s">
        <v>16</v>
      </c>
      <c r="G366" s="28" t="s">
        <v>78</v>
      </c>
      <c r="H366" s="35">
        <v>94893</v>
      </c>
      <c r="I366" s="27">
        <v>196</v>
      </c>
      <c r="J366" s="30">
        <v>60</v>
      </c>
      <c r="K366" s="35">
        <f t="shared" si="35"/>
        <v>1581.55</v>
      </c>
      <c r="L366" s="32">
        <v>36.07</v>
      </c>
      <c r="M366" s="32">
        <v>3.81</v>
      </c>
      <c r="N366" s="32">
        <v>29.11</v>
      </c>
      <c r="O366" s="33">
        <v>0.55459999999999998</v>
      </c>
      <c r="P366" s="34">
        <f t="shared" si="36"/>
        <v>877.12763000000007</v>
      </c>
      <c r="Q366" s="31">
        <f t="shared" si="37"/>
        <v>3422790.5100000002</v>
      </c>
      <c r="R366" s="36">
        <f t="shared" si="38"/>
        <v>361542.33</v>
      </c>
      <c r="S366" s="36">
        <f t="shared" si="39"/>
        <v>2762335.23</v>
      </c>
      <c r="T366" s="36">
        <f t="shared" si="40"/>
        <v>52627.657800000001</v>
      </c>
      <c r="U366" s="36">
        <f t="shared" si="41"/>
        <v>83233272.19359</v>
      </c>
    </row>
    <row r="367" spans="1:21" s="27" customFormat="1" x14ac:dyDescent="0.2">
      <c r="A367" s="13">
        <v>2016</v>
      </c>
      <c r="B367" s="13" t="s">
        <v>39</v>
      </c>
      <c r="C367" s="14"/>
      <c r="D367" s="13" t="s">
        <v>83</v>
      </c>
      <c r="E367" s="27" t="s">
        <v>44</v>
      </c>
      <c r="F367" s="27" t="s">
        <v>16</v>
      </c>
      <c r="G367" s="28" t="s">
        <v>86</v>
      </c>
      <c r="H367" s="35">
        <v>95884</v>
      </c>
      <c r="I367" s="27">
        <v>187</v>
      </c>
      <c r="J367" s="30">
        <v>120</v>
      </c>
      <c r="K367" s="35">
        <f t="shared" si="35"/>
        <v>799.0333333333333</v>
      </c>
      <c r="L367" s="32">
        <v>35.69</v>
      </c>
      <c r="M367" s="32">
        <v>4.5599999999999996</v>
      </c>
      <c r="N367" s="32">
        <v>30.94</v>
      </c>
      <c r="O367" s="33">
        <v>0.53848700000000005</v>
      </c>
      <c r="P367" s="34">
        <f t="shared" si="36"/>
        <v>430.26906256666666</v>
      </c>
      <c r="Q367" s="31">
        <f t="shared" si="37"/>
        <v>3422099.96</v>
      </c>
      <c r="R367" s="36">
        <f t="shared" si="38"/>
        <v>437231.04</v>
      </c>
      <c r="S367" s="36">
        <f t="shared" si="39"/>
        <v>2966650.96</v>
      </c>
      <c r="T367" s="36">
        <f t="shared" si="40"/>
        <v>51632.287508000001</v>
      </c>
      <c r="U367" s="36">
        <f t="shared" si="41"/>
        <v>41255918.795142263</v>
      </c>
    </row>
    <row r="368" spans="1:21" s="27" customFormat="1" x14ac:dyDescent="0.2">
      <c r="A368" s="13">
        <v>2016</v>
      </c>
      <c r="B368" s="13" t="s">
        <v>39</v>
      </c>
      <c r="C368" s="14">
        <v>3.7</v>
      </c>
      <c r="D368" s="13" t="s">
        <v>82</v>
      </c>
      <c r="E368" s="27" t="s">
        <v>44</v>
      </c>
      <c r="F368" s="27" t="s">
        <v>16</v>
      </c>
      <c r="G368" s="28" t="s">
        <v>88</v>
      </c>
      <c r="H368" s="35">
        <v>156477</v>
      </c>
      <c r="I368" s="27">
        <v>320</v>
      </c>
      <c r="J368" s="30">
        <v>100</v>
      </c>
      <c r="K368" s="35">
        <f t="shared" si="35"/>
        <v>1564.77</v>
      </c>
      <c r="L368" s="32">
        <v>38.299999999999997</v>
      </c>
      <c r="M368" s="32">
        <v>3.76</v>
      </c>
      <c r="N368" s="32">
        <v>33.9</v>
      </c>
      <c r="O368" s="33">
        <v>0.57040000000000002</v>
      </c>
      <c r="P368" s="34">
        <f t="shared" si="36"/>
        <v>892.5448080000001</v>
      </c>
      <c r="Q368" s="31">
        <f t="shared" si="37"/>
        <v>5993069.0999999996</v>
      </c>
      <c r="R368" s="36">
        <f t="shared" si="38"/>
        <v>588353.52</v>
      </c>
      <c r="S368" s="36">
        <f t="shared" si="39"/>
        <v>5304570.3</v>
      </c>
      <c r="T368" s="36">
        <f t="shared" si="40"/>
        <v>89254.480800000005</v>
      </c>
      <c r="U368" s="36">
        <f t="shared" si="41"/>
        <v>139662733.92141601</v>
      </c>
    </row>
    <row r="369" spans="1:21" s="27" customFormat="1" x14ac:dyDescent="0.2">
      <c r="A369" s="13">
        <v>2016</v>
      </c>
      <c r="B369" s="13" t="s">
        <v>39</v>
      </c>
      <c r="C369" s="14"/>
      <c r="D369" s="13" t="s">
        <v>83</v>
      </c>
      <c r="E369" s="27" t="s">
        <v>44</v>
      </c>
      <c r="F369" s="27" t="s">
        <v>16</v>
      </c>
      <c r="G369" s="28" t="s">
        <v>78</v>
      </c>
      <c r="H369" s="35">
        <v>160495</v>
      </c>
      <c r="I369" s="27">
        <v>328</v>
      </c>
      <c r="J369" s="30">
        <v>120</v>
      </c>
      <c r="K369" s="35">
        <f t="shared" si="35"/>
        <v>1337.4583333333333</v>
      </c>
      <c r="L369" s="32">
        <v>35.22</v>
      </c>
      <c r="M369" s="32">
        <v>4.88</v>
      </c>
      <c r="N369" s="32">
        <v>28.64</v>
      </c>
      <c r="O369" s="33">
        <v>0.52553700000000003</v>
      </c>
      <c r="P369" s="34">
        <f t="shared" si="36"/>
        <v>702.88384012500001</v>
      </c>
      <c r="Q369" s="31">
        <f t="shared" si="37"/>
        <v>5652633.8999999994</v>
      </c>
      <c r="R369" s="36">
        <f t="shared" si="38"/>
        <v>783215.6</v>
      </c>
      <c r="S369" s="36">
        <f t="shared" si="39"/>
        <v>4596576.8</v>
      </c>
      <c r="T369" s="36">
        <f t="shared" si="40"/>
        <v>84346.060815000004</v>
      </c>
      <c r="U369" s="36">
        <f t="shared" si="41"/>
        <v>112809341.92086187</v>
      </c>
    </row>
    <row r="370" spans="1:21" s="27" customFormat="1" x14ac:dyDescent="0.2">
      <c r="A370" s="13">
        <v>2016</v>
      </c>
      <c r="B370" s="13" t="s">
        <v>39</v>
      </c>
      <c r="C370" s="14"/>
      <c r="D370" s="13" t="s">
        <v>82</v>
      </c>
      <c r="E370" s="27" t="s">
        <v>44</v>
      </c>
      <c r="F370" s="27" t="s">
        <v>16</v>
      </c>
      <c r="G370" s="28" t="s">
        <v>78</v>
      </c>
      <c r="H370" s="35">
        <v>78713</v>
      </c>
      <c r="I370" s="27">
        <v>161</v>
      </c>
      <c r="J370" s="30">
        <v>60</v>
      </c>
      <c r="K370" s="35">
        <f t="shared" si="35"/>
        <v>1311.8833333333334</v>
      </c>
      <c r="L370" s="32">
        <v>34.99</v>
      </c>
      <c r="M370" s="32">
        <v>4.7300000000000004</v>
      </c>
      <c r="N370" s="32">
        <v>28.93</v>
      </c>
      <c r="O370" s="33">
        <v>0.55549999999999999</v>
      </c>
      <c r="P370" s="34">
        <f t="shared" si="36"/>
        <v>728.75119166666661</v>
      </c>
      <c r="Q370" s="31">
        <f t="shared" si="37"/>
        <v>2754167.87</v>
      </c>
      <c r="R370" s="36">
        <f t="shared" si="38"/>
        <v>372312.49000000005</v>
      </c>
      <c r="S370" s="36">
        <f t="shared" si="39"/>
        <v>2277167.09</v>
      </c>
      <c r="T370" s="36">
        <f t="shared" si="40"/>
        <v>43725.071499999998</v>
      </c>
      <c r="U370" s="36">
        <f t="shared" si="41"/>
        <v>57362192.549658328</v>
      </c>
    </row>
    <row r="371" spans="1:21" s="27" customFormat="1" x14ac:dyDescent="0.2">
      <c r="A371" s="13">
        <v>2016</v>
      </c>
      <c r="B371" s="13" t="s">
        <v>39</v>
      </c>
      <c r="C371" s="14"/>
      <c r="D371" s="13" t="s">
        <v>83</v>
      </c>
      <c r="E371" s="27" t="s">
        <v>44</v>
      </c>
      <c r="F371" s="27" t="s">
        <v>16</v>
      </c>
      <c r="G371" s="28" t="s">
        <v>78</v>
      </c>
      <c r="H371" s="35">
        <v>78713</v>
      </c>
      <c r="I371" s="27">
        <v>161</v>
      </c>
      <c r="J371" s="30">
        <v>60</v>
      </c>
      <c r="K371" s="35">
        <f t="shared" si="35"/>
        <v>1311.8833333333334</v>
      </c>
      <c r="L371" s="32">
        <v>34.99</v>
      </c>
      <c r="M371" s="32">
        <v>4.7300000000000004</v>
      </c>
      <c r="N371" s="32">
        <v>28.93</v>
      </c>
      <c r="O371" s="33">
        <v>0.55549999999999999</v>
      </c>
      <c r="P371" s="34">
        <f t="shared" si="36"/>
        <v>728.75119166666661</v>
      </c>
      <c r="Q371" s="31">
        <f t="shared" si="37"/>
        <v>2754167.87</v>
      </c>
      <c r="R371" s="36">
        <f t="shared" si="38"/>
        <v>372312.49000000005</v>
      </c>
      <c r="S371" s="36">
        <f t="shared" si="39"/>
        <v>2277167.09</v>
      </c>
      <c r="T371" s="36">
        <f t="shared" si="40"/>
        <v>43725.071499999998</v>
      </c>
      <c r="U371" s="36">
        <f t="shared" si="41"/>
        <v>57362192.549658328</v>
      </c>
    </row>
    <row r="372" spans="1:21" s="27" customFormat="1" x14ac:dyDescent="0.2">
      <c r="A372" s="13">
        <v>2016</v>
      </c>
      <c r="B372" s="13" t="s">
        <v>17</v>
      </c>
      <c r="C372" s="14"/>
      <c r="D372" s="13" t="s">
        <v>82</v>
      </c>
      <c r="E372" s="27" t="s">
        <v>58</v>
      </c>
      <c r="F372" s="27" t="s">
        <v>108</v>
      </c>
      <c r="G372" s="28" t="s">
        <v>78</v>
      </c>
      <c r="H372" s="35">
        <v>18726</v>
      </c>
      <c r="I372" s="27">
        <v>38</v>
      </c>
      <c r="J372" s="30">
        <v>18</v>
      </c>
      <c r="K372" s="35">
        <f t="shared" si="35"/>
        <v>1040.3333333333333</v>
      </c>
      <c r="L372" s="32">
        <v>37.6</v>
      </c>
      <c r="M372" s="32">
        <v>4.9000000000000004</v>
      </c>
      <c r="N372" s="32">
        <v>35.299999999999997</v>
      </c>
      <c r="O372" s="33">
        <v>0.54910000000000003</v>
      </c>
      <c r="P372" s="34">
        <f t="shared" si="36"/>
        <v>571.24703333333343</v>
      </c>
      <c r="Q372" s="31">
        <f t="shared" si="37"/>
        <v>704097.6</v>
      </c>
      <c r="R372" s="36">
        <f t="shared" si="38"/>
        <v>91757.400000000009</v>
      </c>
      <c r="S372" s="36">
        <f t="shared" si="39"/>
        <v>661027.79999999993</v>
      </c>
      <c r="T372" s="36">
        <f t="shared" si="40"/>
        <v>10282.446600000001</v>
      </c>
      <c r="U372" s="36">
        <f t="shared" si="41"/>
        <v>10697171.946200002</v>
      </c>
    </row>
    <row r="373" spans="1:21" s="27" customFormat="1" x14ac:dyDescent="0.2">
      <c r="A373" s="13">
        <v>2016</v>
      </c>
      <c r="B373" s="13" t="s">
        <v>17</v>
      </c>
      <c r="C373" s="14"/>
      <c r="D373" s="13" t="s">
        <v>83</v>
      </c>
      <c r="E373" s="27" t="s">
        <v>45</v>
      </c>
      <c r="F373" s="27" t="s">
        <v>66</v>
      </c>
      <c r="G373" s="28" t="s">
        <v>78</v>
      </c>
      <c r="H373" s="35">
        <v>66839</v>
      </c>
      <c r="I373" s="27">
        <v>135</v>
      </c>
      <c r="J373" s="30">
        <v>56</v>
      </c>
      <c r="K373" s="35">
        <f t="shared" si="35"/>
        <v>1193.5535714285713</v>
      </c>
      <c r="L373" s="32">
        <v>35.9</v>
      </c>
      <c r="M373" s="32">
        <v>3.93</v>
      </c>
      <c r="N373" s="32">
        <v>30.9</v>
      </c>
      <c r="O373" s="33">
        <v>0.55079999999999996</v>
      </c>
      <c r="P373" s="34">
        <f t="shared" si="36"/>
        <v>657.40930714285707</v>
      </c>
      <c r="Q373" s="31">
        <f t="shared" si="37"/>
        <v>2399520.1</v>
      </c>
      <c r="R373" s="36">
        <f t="shared" si="38"/>
        <v>262677.27</v>
      </c>
      <c r="S373" s="36">
        <f t="shared" si="39"/>
        <v>2065325.0999999999</v>
      </c>
      <c r="T373" s="36">
        <f t="shared" si="40"/>
        <v>36814.921199999997</v>
      </c>
      <c r="U373" s="36">
        <f t="shared" si="41"/>
        <v>43940580.680121422</v>
      </c>
    </row>
    <row r="374" spans="1:21" s="27" customFormat="1" x14ac:dyDescent="0.2">
      <c r="A374" s="13">
        <v>2016</v>
      </c>
      <c r="B374" s="13" t="s">
        <v>39</v>
      </c>
      <c r="C374" s="14"/>
      <c r="D374" s="13" t="s">
        <v>83</v>
      </c>
      <c r="E374" s="27" t="s">
        <v>44</v>
      </c>
      <c r="F374" s="27" t="s">
        <v>16</v>
      </c>
      <c r="G374" s="28" t="s">
        <v>87</v>
      </c>
      <c r="H374" s="35">
        <v>173430</v>
      </c>
      <c r="I374" s="27">
        <v>344</v>
      </c>
      <c r="J374" s="30">
        <v>120</v>
      </c>
      <c r="K374" s="35">
        <f t="shared" si="35"/>
        <v>1445.25</v>
      </c>
      <c r="L374" s="32">
        <v>36.64</v>
      </c>
      <c r="M374" s="32">
        <v>4.33</v>
      </c>
      <c r="N374" s="32">
        <v>32.15</v>
      </c>
      <c r="O374" s="33">
        <v>0.56598400000000004</v>
      </c>
      <c r="P374" s="34">
        <f t="shared" si="36"/>
        <v>817.98837600000002</v>
      </c>
      <c r="Q374" s="31">
        <f t="shared" si="37"/>
        <v>6354475.2000000002</v>
      </c>
      <c r="R374" s="36">
        <f t="shared" si="38"/>
        <v>750951.9</v>
      </c>
      <c r="S374" s="36">
        <f t="shared" si="39"/>
        <v>5575774.5</v>
      </c>
      <c r="T374" s="36">
        <f t="shared" si="40"/>
        <v>98158.605120000007</v>
      </c>
      <c r="U374" s="36">
        <f t="shared" si="41"/>
        <v>141863724.04967999</v>
      </c>
    </row>
    <row r="375" spans="1:21" s="27" customFormat="1" x14ac:dyDescent="0.2">
      <c r="A375" s="13">
        <v>2016</v>
      </c>
      <c r="B375" s="13" t="s">
        <v>17</v>
      </c>
      <c r="C375" s="14"/>
      <c r="D375" s="13" t="s">
        <v>82</v>
      </c>
      <c r="E375" s="27" t="s">
        <v>45</v>
      </c>
      <c r="F375" s="27" t="s">
        <v>66</v>
      </c>
      <c r="G375" s="28" t="s">
        <v>78</v>
      </c>
      <c r="H375" s="35">
        <v>85869</v>
      </c>
      <c r="I375" s="27">
        <v>181</v>
      </c>
      <c r="J375" s="30">
        <v>70</v>
      </c>
      <c r="K375" s="35">
        <f t="shared" si="35"/>
        <v>1226.7</v>
      </c>
      <c r="L375" s="32">
        <v>35.9</v>
      </c>
      <c r="M375" s="32">
        <v>4.74</v>
      </c>
      <c r="N375" s="32">
        <v>30.5</v>
      </c>
      <c r="O375" s="33">
        <v>0.53510000000000002</v>
      </c>
      <c r="P375" s="34">
        <f t="shared" si="36"/>
        <v>656.40717000000006</v>
      </c>
      <c r="Q375" s="31">
        <f t="shared" si="37"/>
        <v>3082697.1</v>
      </c>
      <c r="R375" s="36">
        <f t="shared" si="38"/>
        <v>407019.06</v>
      </c>
      <c r="S375" s="36">
        <f t="shared" si="39"/>
        <v>2619004.5</v>
      </c>
      <c r="T375" s="36">
        <f t="shared" si="40"/>
        <v>45948.501900000003</v>
      </c>
      <c r="U375" s="36">
        <f t="shared" si="41"/>
        <v>56365027.280730009</v>
      </c>
    </row>
    <row r="376" spans="1:21" s="27" customFormat="1" x14ac:dyDescent="0.2">
      <c r="A376" s="13">
        <v>2016</v>
      </c>
      <c r="B376" s="13" t="s">
        <v>39</v>
      </c>
      <c r="C376" s="14"/>
      <c r="D376" s="13" t="s">
        <v>83</v>
      </c>
      <c r="E376" s="27" t="s">
        <v>44</v>
      </c>
      <c r="F376" s="27" t="s">
        <v>16</v>
      </c>
      <c r="G376" s="28" t="s">
        <v>78</v>
      </c>
      <c r="H376" s="35">
        <v>156487</v>
      </c>
      <c r="I376" s="27">
        <v>320</v>
      </c>
      <c r="J376" s="30">
        <v>120</v>
      </c>
      <c r="K376" s="35">
        <f t="shared" si="35"/>
        <v>1304.0583333333334</v>
      </c>
      <c r="L376" s="32">
        <v>35.07</v>
      </c>
      <c r="M376" s="32">
        <v>4.5999999999999996</v>
      </c>
      <c r="N376" s="32">
        <v>29.16</v>
      </c>
      <c r="O376" s="33">
        <v>0.50239999999999996</v>
      </c>
      <c r="P376" s="34">
        <f t="shared" si="36"/>
        <v>655.15890666666667</v>
      </c>
      <c r="Q376" s="31">
        <f t="shared" si="37"/>
        <v>5487999.0899999999</v>
      </c>
      <c r="R376" s="36">
        <f t="shared" si="38"/>
        <v>719840.2</v>
      </c>
      <c r="S376" s="36">
        <f t="shared" si="39"/>
        <v>4563160.92</v>
      </c>
      <c r="T376" s="36">
        <f t="shared" si="40"/>
        <v>78619.068799999994</v>
      </c>
      <c r="U376" s="36">
        <f t="shared" si="41"/>
        <v>102523851.82754667</v>
      </c>
    </row>
    <row r="377" spans="1:21" s="27" customFormat="1" x14ac:dyDescent="0.2">
      <c r="A377" s="13">
        <v>2016</v>
      </c>
      <c r="B377" s="13" t="s">
        <v>39</v>
      </c>
      <c r="C377" s="14"/>
      <c r="D377" s="13" t="s">
        <v>82</v>
      </c>
      <c r="E377" s="27" t="s">
        <v>44</v>
      </c>
      <c r="F377" s="27" t="s">
        <v>16</v>
      </c>
      <c r="G377" s="28" t="s">
        <v>78</v>
      </c>
      <c r="H377" s="35">
        <v>38031</v>
      </c>
      <c r="I377" s="27">
        <v>78</v>
      </c>
      <c r="J377" s="30">
        <v>30</v>
      </c>
      <c r="K377" s="35">
        <f t="shared" si="35"/>
        <v>1267.7</v>
      </c>
      <c r="L377" s="32">
        <v>35.200000000000003</v>
      </c>
      <c r="M377" s="32">
        <v>3.96</v>
      </c>
      <c r="N377" s="32">
        <v>27.6</v>
      </c>
      <c r="O377" s="33">
        <v>0.55400000000000005</v>
      </c>
      <c r="P377" s="34">
        <f t="shared" si="36"/>
        <v>702.30580000000009</v>
      </c>
      <c r="Q377" s="31">
        <f t="shared" si="37"/>
        <v>1338691.2000000002</v>
      </c>
      <c r="R377" s="36">
        <f t="shared" si="38"/>
        <v>150602.76</v>
      </c>
      <c r="S377" s="36">
        <f t="shared" si="39"/>
        <v>1049655.6000000001</v>
      </c>
      <c r="T377" s="36">
        <f t="shared" si="40"/>
        <v>21069.174000000003</v>
      </c>
      <c r="U377" s="36">
        <f t="shared" si="41"/>
        <v>26709391.879800003</v>
      </c>
    </row>
    <row r="378" spans="1:21" s="27" customFormat="1" x14ac:dyDescent="0.2">
      <c r="A378" s="13">
        <v>2016</v>
      </c>
      <c r="B378" s="13" t="s">
        <v>39</v>
      </c>
      <c r="C378" s="14">
        <v>3.7</v>
      </c>
      <c r="D378" s="13" t="s">
        <v>82</v>
      </c>
      <c r="E378" s="27" t="s">
        <v>44</v>
      </c>
      <c r="F378" s="27" t="s">
        <v>16</v>
      </c>
      <c r="G378" s="28" t="s">
        <v>88</v>
      </c>
      <c r="H378" s="35">
        <v>80270</v>
      </c>
      <c r="I378" s="27">
        <v>165</v>
      </c>
      <c r="J378" s="30">
        <v>52</v>
      </c>
      <c r="K378" s="35">
        <f t="shared" si="35"/>
        <v>1543.6538461538462</v>
      </c>
      <c r="L378" s="32">
        <v>37.299999999999997</v>
      </c>
      <c r="M378" s="32">
        <v>4.01</v>
      </c>
      <c r="N378" s="32">
        <v>33.799999999999997</v>
      </c>
      <c r="O378" s="33">
        <v>0.57769999999999999</v>
      </c>
      <c r="P378" s="34">
        <f t="shared" si="36"/>
        <v>891.76882692307686</v>
      </c>
      <c r="Q378" s="31">
        <f t="shared" si="37"/>
        <v>2994071</v>
      </c>
      <c r="R378" s="36">
        <f t="shared" si="38"/>
        <v>321882.7</v>
      </c>
      <c r="S378" s="36">
        <f t="shared" si="39"/>
        <v>2713126</v>
      </c>
      <c r="T378" s="36">
        <f t="shared" si="40"/>
        <v>46371.978999999999</v>
      </c>
      <c r="U378" s="36">
        <f t="shared" si="41"/>
        <v>71582283.737115383</v>
      </c>
    </row>
    <row r="379" spans="1:21" s="27" customFormat="1" x14ac:dyDescent="0.2">
      <c r="A379" s="13">
        <v>2016</v>
      </c>
      <c r="B379" s="13" t="s">
        <v>39</v>
      </c>
      <c r="C379" s="14"/>
      <c r="D379" s="13" t="s">
        <v>82</v>
      </c>
      <c r="E379" s="27" t="s">
        <v>44</v>
      </c>
      <c r="F379" s="27" t="s">
        <v>16</v>
      </c>
      <c r="G379" s="28" t="s">
        <v>78</v>
      </c>
      <c r="H379" s="35">
        <v>75153</v>
      </c>
      <c r="I379" s="27">
        <v>150</v>
      </c>
      <c r="J379" s="30">
        <v>60</v>
      </c>
      <c r="K379" s="35">
        <f t="shared" si="35"/>
        <v>1252.55</v>
      </c>
      <c r="L379" s="32">
        <v>35.909999999999997</v>
      </c>
      <c r="M379" s="32">
        <v>4.59</v>
      </c>
      <c r="N379" s="32">
        <v>28.99</v>
      </c>
      <c r="O379" s="33">
        <v>0.56320000000000003</v>
      </c>
      <c r="P379" s="34">
        <f t="shared" si="36"/>
        <v>705.43615999999997</v>
      </c>
      <c r="Q379" s="31">
        <f t="shared" si="37"/>
        <v>2698744.2299999995</v>
      </c>
      <c r="R379" s="36">
        <f t="shared" si="38"/>
        <v>344952.26999999996</v>
      </c>
      <c r="S379" s="36">
        <f t="shared" si="39"/>
        <v>2178685.4699999997</v>
      </c>
      <c r="T379" s="36">
        <f t="shared" si="40"/>
        <v>42326.169600000001</v>
      </c>
      <c r="U379" s="36">
        <f t="shared" si="41"/>
        <v>53015643.732479997</v>
      </c>
    </row>
    <row r="380" spans="1:21" s="27" customFormat="1" x14ac:dyDescent="0.2">
      <c r="A380" s="13">
        <v>2016</v>
      </c>
      <c r="B380" s="13" t="s">
        <v>39</v>
      </c>
      <c r="C380" s="14"/>
      <c r="D380" s="13" t="s">
        <v>82</v>
      </c>
      <c r="E380" s="27" t="s">
        <v>44</v>
      </c>
      <c r="F380" s="27" t="s">
        <v>16</v>
      </c>
      <c r="G380" s="28" t="s">
        <v>88</v>
      </c>
      <c r="H380" s="35">
        <v>183280</v>
      </c>
      <c r="I380" s="27">
        <v>373</v>
      </c>
      <c r="J380" s="30">
        <v>120</v>
      </c>
      <c r="K380" s="35">
        <f t="shared" si="35"/>
        <v>1527.3333333333333</v>
      </c>
      <c r="L380" s="32">
        <v>37.36</v>
      </c>
      <c r="M380" s="32">
        <v>4.03</v>
      </c>
      <c r="N380" s="32">
        <v>32.67</v>
      </c>
      <c r="O380" s="33">
        <v>0.57730000000000004</v>
      </c>
      <c r="P380" s="34">
        <f t="shared" si="36"/>
        <v>881.72953333333339</v>
      </c>
      <c r="Q380" s="31">
        <f t="shared" si="37"/>
        <v>6847340.7999999998</v>
      </c>
      <c r="R380" s="36">
        <f t="shared" si="38"/>
        <v>738618.4</v>
      </c>
      <c r="S380" s="36">
        <f t="shared" si="39"/>
        <v>5987757.6000000006</v>
      </c>
      <c r="T380" s="36">
        <f t="shared" si="40"/>
        <v>105807.54400000001</v>
      </c>
      <c r="U380" s="36">
        <f t="shared" si="41"/>
        <v>161603388.86933336</v>
      </c>
    </row>
    <row r="381" spans="1:21" s="27" customFormat="1" x14ac:dyDescent="0.2">
      <c r="A381" s="13">
        <v>2016</v>
      </c>
      <c r="B381" s="13" t="s">
        <v>17</v>
      </c>
      <c r="C381" s="14"/>
      <c r="D381" s="13" t="s">
        <v>82</v>
      </c>
      <c r="E381" s="27" t="s">
        <v>45</v>
      </c>
      <c r="F381" s="27" t="s">
        <v>66</v>
      </c>
      <c r="G381" s="28" t="s">
        <v>78</v>
      </c>
      <c r="H381" s="35">
        <v>73362</v>
      </c>
      <c r="I381" s="27">
        <v>152</v>
      </c>
      <c r="J381" s="30">
        <v>70</v>
      </c>
      <c r="K381" s="35">
        <f t="shared" si="35"/>
        <v>1048.0285714285715</v>
      </c>
      <c r="L381" s="32">
        <v>34.700000000000003</v>
      </c>
      <c r="M381" s="32">
        <v>4.1100000000000003</v>
      </c>
      <c r="N381" s="32">
        <v>30.7</v>
      </c>
      <c r="O381" s="33">
        <v>0.51239999999999997</v>
      </c>
      <c r="P381" s="34">
        <f t="shared" si="36"/>
        <v>537.00983999999994</v>
      </c>
      <c r="Q381" s="31">
        <f t="shared" si="37"/>
        <v>2545661.4000000004</v>
      </c>
      <c r="R381" s="36">
        <f t="shared" si="38"/>
        <v>301517.82</v>
      </c>
      <c r="S381" s="36">
        <f t="shared" si="39"/>
        <v>2252213.4</v>
      </c>
      <c r="T381" s="36">
        <f t="shared" si="40"/>
        <v>37590.688799999996</v>
      </c>
      <c r="U381" s="36">
        <f t="shared" si="41"/>
        <v>39396115.882079996</v>
      </c>
    </row>
    <row r="382" spans="1:21" s="27" customFormat="1" x14ac:dyDescent="0.2">
      <c r="A382" s="13">
        <v>2016</v>
      </c>
      <c r="B382" s="13" t="s">
        <v>17</v>
      </c>
      <c r="C382" s="14"/>
      <c r="D382" s="13" t="s">
        <v>83</v>
      </c>
      <c r="E382" s="27" t="s">
        <v>44</v>
      </c>
      <c r="F382" s="27" t="s">
        <v>47</v>
      </c>
      <c r="G382" s="28" t="s">
        <v>87</v>
      </c>
      <c r="H382" s="35">
        <v>78562</v>
      </c>
      <c r="I382" s="27">
        <v>157</v>
      </c>
      <c r="J382" s="30">
        <v>98</v>
      </c>
      <c r="K382" s="35">
        <f t="shared" si="35"/>
        <v>801.65306122448976</v>
      </c>
      <c r="L382" s="32">
        <v>35.299999999999997</v>
      </c>
      <c r="M382" s="32">
        <v>5.1100000000000003</v>
      </c>
      <c r="N382" s="32">
        <v>29.7</v>
      </c>
      <c r="O382" s="33">
        <v>0.5242</v>
      </c>
      <c r="P382" s="34">
        <f t="shared" si="36"/>
        <v>420.22653469387757</v>
      </c>
      <c r="Q382" s="31">
        <f t="shared" si="37"/>
        <v>2773238.5999999996</v>
      </c>
      <c r="R382" s="36">
        <f t="shared" si="38"/>
        <v>401451.82</v>
      </c>
      <c r="S382" s="36">
        <f t="shared" si="39"/>
        <v>2333291.4</v>
      </c>
      <c r="T382" s="36">
        <f t="shared" si="40"/>
        <v>41182.200400000002</v>
      </c>
      <c r="U382" s="36">
        <f t="shared" si="41"/>
        <v>33013837.018620409</v>
      </c>
    </row>
    <row r="383" spans="1:21" s="27" customFormat="1" x14ac:dyDescent="0.2">
      <c r="A383" s="13">
        <v>2016</v>
      </c>
      <c r="B383" s="13" t="s">
        <v>17</v>
      </c>
      <c r="C383" s="14"/>
      <c r="D383" s="13" t="s">
        <v>83</v>
      </c>
      <c r="E383" s="27" t="s">
        <v>44</v>
      </c>
      <c r="F383" s="27" t="s">
        <v>47</v>
      </c>
      <c r="G383" s="28" t="s">
        <v>87</v>
      </c>
      <c r="H383" s="35">
        <v>41260</v>
      </c>
      <c r="I383" s="27">
        <v>84</v>
      </c>
      <c r="J383" s="30">
        <v>54</v>
      </c>
      <c r="K383" s="35">
        <f t="shared" si="35"/>
        <v>764.07407407407402</v>
      </c>
      <c r="L383" s="32">
        <v>34.729999999999997</v>
      </c>
      <c r="M383" s="32">
        <v>5.13</v>
      </c>
      <c r="N383" s="32">
        <v>30.43</v>
      </c>
      <c r="O383" s="33">
        <v>0.5171</v>
      </c>
      <c r="P383" s="34">
        <f t="shared" si="36"/>
        <v>395.1027037037037</v>
      </c>
      <c r="Q383" s="31">
        <f t="shared" si="37"/>
        <v>1432959.7999999998</v>
      </c>
      <c r="R383" s="36">
        <f t="shared" si="38"/>
        <v>211663.8</v>
      </c>
      <c r="S383" s="36">
        <f t="shared" si="39"/>
        <v>1255541.8</v>
      </c>
      <c r="T383" s="36">
        <f t="shared" si="40"/>
        <v>21335.545999999998</v>
      </c>
      <c r="U383" s="36">
        <f t="shared" si="41"/>
        <v>16301937.554814814</v>
      </c>
    </row>
    <row r="384" spans="1:21" s="27" customFormat="1" x14ac:dyDescent="0.2">
      <c r="A384" s="13">
        <v>2016</v>
      </c>
      <c r="B384" s="13" t="s">
        <v>39</v>
      </c>
      <c r="C384" s="14"/>
      <c r="D384" s="13" t="s">
        <v>83</v>
      </c>
      <c r="E384" s="27" t="s">
        <v>44</v>
      </c>
      <c r="F384" s="27" t="s">
        <v>16</v>
      </c>
      <c r="G384" s="28" t="s">
        <v>78</v>
      </c>
      <c r="H384" s="35">
        <v>66920</v>
      </c>
      <c r="I384" s="27">
        <v>135</v>
      </c>
      <c r="J384" s="30">
        <v>60</v>
      </c>
      <c r="K384" s="35">
        <f t="shared" si="35"/>
        <v>1115.3333333333333</v>
      </c>
      <c r="L384" s="32">
        <v>35.03</v>
      </c>
      <c r="M384" s="32">
        <v>4.8899999999999997</v>
      </c>
      <c r="N384" s="32">
        <v>29.71</v>
      </c>
      <c r="O384" s="33">
        <v>0.54341899999999999</v>
      </c>
      <c r="P384" s="34">
        <f t="shared" si="36"/>
        <v>606.0933246666666</v>
      </c>
      <c r="Q384" s="31">
        <f t="shared" si="37"/>
        <v>2344207.6</v>
      </c>
      <c r="R384" s="36">
        <f t="shared" si="38"/>
        <v>327238.8</v>
      </c>
      <c r="S384" s="36">
        <f t="shared" si="39"/>
        <v>1988193.2</v>
      </c>
      <c r="T384" s="36">
        <f t="shared" si="40"/>
        <v>36365.599479999997</v>
      </c>
      <c r="U384" s="36">
        <f t="shared" si="41"/>
        <v>40559765.286693327</v>
      </c>
    </row>
    <row r="385" spans="1:21" s="27" customFormat="1" x14ac:dyDescent="0.2">
      <c r="A385" s="13">
        <v>2016</v>
      </c>
      <c r="B385" s="13" t="s">
        <v>39</v>
      </c>
      <c r="C385" s="14"/>
      <c r="D385" s="13" t="s">
        <v>82</v>
      </c>
      <c r="E385" s="27" t="s">
        <v>44</v>
      </c>
      <c r="F385" s="27" t="s">
        <v>16</v>
      </c>
      <c r="G385" s="28" t="s">
        <v>78</v>
      </c>
      <c r="H385" s="35">
        <v>125868</v>
      </c>
      <c r="I385" s="27">
        <v>256</v>
      </c>
      <c r="J385" s="30">
        <v>122</v>
      </c>
      <c r="K385" s="35">
        <f t="shared" si="35"/>
        <v>1031.704918032787</v>
      </c>
      <c r="L385" s="32">
        <v>34.729999999999997</v>
      </c>
      <c r="M385" s="32">
        <v>4.97</v>
      </c>
      <c r="N385" s="32">
        <v>29.7</v>
      </c>
      <c r="O385" s="33">
        <v>0.53490000000000004</v>
      </c>
      <c r="P385" s="34">
        <f t="shared" si="36"/>
        <v>551.85896065573775</v>
      </c>
      <c r="Q385" s="31">
        <f t="shared" si="37"/>
        <v>4371395.6399999997</v>
      </c>
      <c r="R385" s="36">
        <f t="shared" si="38"/>
        <v>625563.96</v>
      </c>
      <c r="S385" s="36">
        <f t="shared" si="39"/>
        <v>3738279.6</v>
      </c>
      <c r="T385" s="36">
        <f t="shared" si="40"/>
        <v>67326.7932</v>
      </c>
      <c r="U385" s="36">
        <f t="shared" si="41"/>
        <v>69461383.659816399</v>
      </c>
    </row>
    <row r="386" spans="1:21" s="27" customFormat="1" x14ac:dyDescent="0.2">
      <c r="A386" s="13">
        <v>2016</v>
      </c>
      <c r="B386" s="13" t="s">
        <v>39</v>
      </c>
      <c r="C386" s="14"/>
      <c r="D386" s="13" t="s">
        <v>82</v>
      </c>
      <c r="E386" s="27" t="s">
        <v>44</v>
      </c>
      <c r="F386" s="27" t="s">
        <v>16</v>
      </c>
      <c r="G386" s="28" t="s">
        <v>88</v>
      </c>
      <c r="H386" s="35">
        <v>180963</v>
      </c>
      <c r="I386" s="27">
        <v>371</v>
      </c>
      <c r="J386" s="30">
        <v>120</v>
      </c>
      <c r="K386" s="35">
        <f t="shared" si="35"/>
        <v>1508.0250000000001</v>
      </c>
      <c r="L386" s="32">
        <v>36.65</v>
      </c>
      <c r="M386" s="32">
        <v>4.3</v>
      </c>
      <c r="N386" s="32">
        <v>31.43</v>
      </c>
      <c r="O386" s="33">
        <v>0.57269999999999999</v>
      </c>
      <c r="P386" s="34">
        <f t="shared" si="36"/>
        <v>863.6459175</v>
      </c>
      <c r="Q386" s="31">
        <f t="shared" si="37"/>
        <v>6632293.9500000002</v>
      </c>
      <c r="R386" s="36">
        <f t="shared" si="38"/>
        <v>778140.9</v>
      </c>
      <c r="S386" s="36">
        <f t="shared" si="39"/>
        <v>5687667.0899999999</v>
      </c>
      <c r="T386" s="36">
        <f t="shared" si="40"/>
        <v>103637.5101</v>
      </c>
      <c r="U386" s="36">
        <f t="shared" si="41"/>
        <v>156287956.16855249</v>
      </c>
    </row>
    <row r="387" spans="1:21" s="27" customFormat="1" x14ac:dyDescent="0.2">
      <c r="A387" s="13">
        <v>2016</v>
      </c>
      <c r="B387" s="13" t="s">
        <v>17</v>
      </c>
      <c r="C387" s="14"/>
      <c r="D387" s="13" t="s">
        <v>83</v>
      </c>
      <c r="E387" s="27" t="s">
        <v>44</v>
      </c>
      <c r="F387" s="27" t="s">
        <v>25</v>
      </c>
      <c r="G387" s="28" t="s">
        <v>78</v>
      </c>
      <c r="H387" s="35">
        <v>39781</v>
      </c>
      <c r="I387" s="27">
        <v>81</v>
      </c>
      <c r="J387" s="30">
        <v>40</v>
      </c>
      <c r="K387" s="35">
        <f t="shared" ref="K387:K450" si="42">IF(J387="",0,H387/J387)</f>
        <v>994.52499999999998</v>
      </c>
      <c r="L387" s="32">
        <v>36</v>
      </c>
      <c r="M387" s="32">
        <v>4.78</v>
      </c>
      <c r="N387" s="32">
        <v>28.7</v>
      </c>
      <c r="O387" s="33">
        <v>0.56220000000000003</v>
      </c>
      <c r="P387" s="34">
        <f t="shared" ref="P387:P450" si="43">IF(J387="",0,O387*H387/J387)</f>
        <v>559.12195500000007</v>
      </c>
      <c r="Q387" s="31">
        <f t="shared" ref="Q387:Q450" si="44">$H387*L387</f>
        <v>1432116</v>
      </c>
      <c r="R387" s="36">
        <f t="shared" ref="R387:R450" si="45">$H387*M387</f>
        <v>190153.18000000002</v>
      </c>
      <c r="S387" s="36">
        <f t="shared" ref="S387:S450" si="46">$H387*N387</f>
        <v>1141714.7</v>
      </c>
      <c r="T387" s="36">
        <f t="shared" ref="T387:T450" si="47">$H387*O387</f>
        <v>22364.878200000003</v>
      </c>
      <c r="U387" s="36">
        <f t="shared" ref="U387:U450" si="48">$H387*P387</f>
        <v>22242430.491855003</v>
      </c>
    </row>
    <row r="388" spans="1:21" s="27" customFormat="1" x14ac:dyDescent="0.2">
      <c r="A388" s="13">
        <v>2016</v>
      </c>
      <c r="B388" s="13" t="s">
        <v>17</v>
      </c>
      <c r="C388" s="14"/>
      <c r="D388" s="13" t="s">
        <v>83</v>
      </c>
      <c r="E388" s="27" t="s">
        <v>44</v>
      </c>
      <c r="F388" s="27" t="s">
        <v>47</v>
      </c>
      <c r="G388" s="28" t="s">
        <v>62</v>
      </c>
      <c r="H388" s="35">
        <v>97216</v>
      </c>
      <c r="I388" s="27">
        <v>201</v>
      </c>
      <c r="J388" s="30">
        <v>165</v>
      </c>
      <c r="K388" s="35">
        <f t="shared" si="42"/>
        <v>589.18787878787884</v>
      </c>
      <c r="L388" s="32">
        <v>38.799999999999997</v>
      </c>
      <c r="M388" s="32">
        <v>4.42</v>
      </c>
      <c r="N388" s="32">
        <v>34</v>
      </c>
      <c r="O388" s="33">
        <v>0.56000000000000005</v>
      </c>
      <c r="P388" s="34">
        <f t="shared" si="43"/>
        <v>329.94521212121214</v>
      </c>
      <c r="Q388" s="31">
        <f t="shared" si="44"/>
        <v>3771980.8</v>
      </c>
      <c r="R388" s="36">
        <f t="shared" si="45"/>
        <v>429694.71999999997</v>
      </c>
      <c r="S388" s="36">
        <f t="shared" si="46"/>
        <v>3305344</v>
      </c>
      <c r="T388" s="36">
        <f t="shared" si="47"/>
        <v>54440.960000000006</v>
      </c>
      <c r="U388" s="36">
        <f t="shared" si="48"/>
        <v>32075953.741575759</v>
      </c>
    </row>
    <row r="389" spans="1:21" s="27" customFormat="1" x14ac:dyDescent="0.2">
      <c r="A389" s="13">
        <v>2016</v>
      </c>
      <c r="B389" s="13" t="s">
        <v>50</v>
      </c>
      <c r="C389" s="14">
        <v>1.5</v>
      </c>
      <c r="D389" s="13" t="s">
        <v>83</v>
      </c>
      <c r="E389" s="27" t="s">
        <v>44</v>
      </c>
      <c r="F389" s="27" t="s">
        <v>16</v>
      </c>
      <c r="G389" s="28" t="s">
        <v>87</v>
      </c>
      <c r="H389" s="35">
        <v>157542</v>
      </c>
      <c r="I389" s="27">
        <v>320</v>
      </c>
      <c r="J389" s="30">
        <v>120</v>
      </c>
      <c r="K389" s="35">
        <f t="shared" si="42"/>
        <v>1312.85</v>
      </c>
      <c r="L389" s="32">
        <v>36.9</v>
      </c>
      <c r="M389" s="32">
        <v>4.71</v>
      </c>
      <c r="N389" s="32">
        <v>32.6</v>
      </c>
      <c r="O389" s="33">
        <v>0.56830000000000003</v>
      </c>
      <c r="P389" s="34">
        <f t="shared" si="43"/>
        <v>746.09265500000004</v>
      </c>
      <c r="Q389" s="31">
        <f t="shared" si="44"/>
        <v>5813299.7999999998</v>
      </c>
      <c r="R389" s="36">
        <f t="shared" si="45"/>
        <v>742022.82</v>
      </c>
      <c r="S389" s="36">
        <f t="shared" si="46"/>
        <v>5135869.2</v>
      </c>
      <c r="T389" s="36">
        <f t="shared" si="47"/>
        <v>89531.118600000002</v>
      </c>
      <c r="U389" s="36">
        <f t="shared" si="48"/>
        <v>117540929.05401</v>
      </c>
    </row>
    <row r="390" spans="1:21" s="27" customFormat="1" x14ac:dyDescent="0.2">
      <c r="A390" s="13">
        <v>2016</v>
      </c>
      <c r="B390" s="13" t="s">
        <v>39</v>
      </c>
      <c r="C390" s="14"/>
      <c r="D390" s="13" t="s">
        <v>83</v>
      </c>
      <c r="E390" s="27" t="s">
        <v>44</v>
      </c>
      <c r="F390" s="27" t="s">
        <v>16</v>
      </c>
      <c r="G390" s="28" t="s">
        <v>88</v>
      </c>
      <c r="H390" s="35">
        <v>180963</v>
      </c>
      <c r="I390" s="27">
        <v>371</v>
      </c>
      <c r="J390" s="30">
        <v>120</v>
      </c>
      <c r="K390" s="35">
        <f t="shared" si="42"/>
        <v>1508.0250000000001</v>
      </c>
      <c r="L390" s="32">
        <v>36.65</v>
      </c>
      <c r="M390" s="32">
        <v>4.3</v>
      </c>
      <c r="N390" s="32">
        <v>31.43</v>
      </c>
      <c r="O390" s="33">
        <v>0.57269999999999999</v>
      </c>
      <c r="P390" s="34">
        <f t="shared" si="43"/>
        <v>863.6459175</v>
      </c>
      <c r="Q390" s="31">
        <f t="shared" si="44"/>
        <v>6632293.9500000002</v>
      </c>
      <c r="R390" s="36">
        <f t="shared" si="45"/>
        <v>778140.9</v>
      </c>
      <c r="S390" s="36">
        <f t="shared" si="46"/>
        <v>5687667.0899999999</v>
      </c>
      <c r="T390" s="36">
        <f t="shared" si="47"/>
        <v>103637.5101</v>
      </c>
      <c r="U390" s="36">
        <f t="shared" si="48"/>
        <v>156287956.16855249</v>
      </c>
    </row>
    <row r="391" spans="1:21" s="27" customFormat="1" x14ac:dyDescent="0.2">
      <c r="A391" s="13">
        <v>2016</v>
      </c>
      <c r="B391" s="13" t="s">
        <v>39</v>
      </c>
      <c r="C391" s="14"/>
      <c r="D391" s="13" t="s">
        <v>82</v>
      </c>
      <c r="E391" s="27" t="s">
        <v>44</v>
      </c>
      <c r="F391" s="27" t="s">
        <v>16</v>
      </c>
      <c r="G391" s="28" t="s">
        <v>88</v>
      </c>
      <c r="H391" s="35">
        <v>142852</v>
      </c>
      <c r="I391" s="27">
        <v>296</v>
      </c>
      <c r="J391" s="30">
        <v>95</v>
      </c>
      <c r="K391" s="35">
        <f t="shared" si="42"/>
        <v>1503.7052631578947</v>
      </c>
      <c r="L391" s="32">
        <v>36.99</v>
      </c>
      <c r="M391" s="32">
        <v>3.94</v>
      </c>
      <c r="N391" s="32">
        <v>32.03</v>
      </c>
      <c r="O391" s="33">
        <v>0.57799999999999996</v>
      </c>
      <c r="P391" s="34">
        <f t="shared" si="43"/>
        <v>869.14164210526303</v>
      </c>
      <c r="Q391" s="31">
        <f t="shared" si="44"/>
        <v>5284095.4800000004</v>
      </c>
      <c r="R391" s="36">
        <f t="shared" si="45"/>
        <v>562836.88</v>
      </c>
      <c r="S391" s="36">
        <f t="shared" si="46"/>
        <v>4575549.5600000005</v>
      </c>
      <c r="T391" s="36">
        <f t="shared" si="47"/>
        <v>82568.455999999991</v>
      </c>
      <c r="U391" s="36">
        <f t="shared" si="48"/>
        <v>124158621.85802104</v>
      </c>
    </row>
    <row r="392" spans="1:21" s="27" customFormat="1" x14ac:dyDescent="0.2">
      <c r="A392" s="13">
        <v>2016</v>
      </c>
      <c r="B392" s="13" t="s">
        <v>39</v>
      </c>
      <c r="C392" s="14"/>
      <c r="D392" s="13" t="s">
        <v>82</v>
      </c>
      <c r="E392" s="27" t="s">
        <v>44</v>
      </c>
      <c r="F392" s="27" t="s">
        <v>16</v>
      </c>
      <c r="G392" s="28" t="s">
        <v>88</v>
      </c>
      <c r="H392" s="35">
        <v>81150</v>
      </c>
      <c r="I392" s="27">
        <v>170</v>
      </c>
      <c r="J392" s="30">
        <v>55</v>
      </c>
      <c r="K392" s="35">
        <f t="shared" si="42"/>
        <v>1475.4545454545455</v>
      </c>
      <c r="L392" s="32">
        <v>36.909999999999997</v>
      </c>
      <c r="M392" s="32">
        <v>4.6399999999999997</v>
      </c>
      <c r="N392" s="32">
        <v>32.19</v>
      </c>
      <c r="O392" s="33">
        <v>0.56679999999999997</v>
      </c>
      <c r="P392" s="34">
        <f t="shared" si="43"/>
        <v>836.28763636363635</v>
      </c>
      <c r="Q392" s="31">
        <f t="shared" si="44"/>
        <v>2995246.4999999995</v>
      </c>
      <c r="R392" s="36">
        <f t="shared" si="45"/>
        <v>376536</v>
      </c>
      <c r="S392" s="36">
        <f t="shared" si="46"/>
        <v>2612218.5</v>
      </c>
      <c r="T392" s="36">
        <f t="shared" si="47"/>
        <v>45995.82</v>
      </c>
      <c r="U392" s="36">
        <f t="shared" si="48"/>
        <v>67864741.690909088</v>
      </c>
    </row>
    <row r="393" spans="1:21" s="27" customFormat="1" x14ac:dyDescent="0.2">
      <c r="A393" s="13">
        <v>2016</v>
      </c>
      <c r="B393" s="13" t="s">
        <v>39</v>
      </c>
      <c r="C393" s="14"/>
      <c r="D393" s="13" t="s">
        <v>83</v>
      </c>
      <c r="E393" s="27" t="s">
        <v>44</v>
      </c>
      <c r="F393" s="27" t="s">
        <v>16</v>
      </c>
      <c r="G393" s="28" t="s">
        <v>78</v>
      </c>
      <c r="H393" s="35">
        <v>123748</v>
      </c>
      <c r="I393" s="27">
        <v>250</v>
      </c>
      <c r="J393" s="30">
        <v>120</v>
      </c>
      <c r="K393" s="35">
        <f t="shared" si="42"/>
        <v>1031.2333333333333</v>
      </c>
      <c r="L393" s="32">
        <v>36.85</v>
      </c>
      <c r="M393" s="32">
        <v>4.1100000000000003</v>
      </c>
      <c r="N393" s="32">
        <v>29.54</v>
      </c>
      <c r="O393" s="33">
        <v>0.56020000000000003</v>
      </c>
      <c r="P393" s="34">
        <f t="shared" si="43"/>
        <v>577.69691333333333</v>
      </c>
      <c r="Q393" s="31">
        <f t="shared" si="44"/>
        <v>4560113.8</v>
      </c>
      <c r="R393" s="36">
        <f t="shared" si="45"/>
        <v>508604.28</v>
      </c>
      <c r="S393" s="36">
        <f t="shared" si="46"/>
        <v>3655515.92</v>
      </c>
      <c r="T393" s="36">
        <f t="shared" si="47"/>
        <v>69323.6296</v>
      </c>
      <c r="U393" s="36">
        <f t="shared" si="48"/>
        <v>71488837.631173328</v>
      </c>
    </row>
    <row r="394" spans="1:21" s="27" customFormat="1" x14ac:dyDescent="0.2">
      <c r="A394" s="13">
        <v>2016</v>
      </c>
      <c r="B394" s="13" t="s">
        <v>17</v>
      </c>
      <c r="C394" s="14"/>
      <c r="D394" s="13" t="s">
        <v>83</v>
      </c>
      <c r="E394" s="27" t="s">
        <v>44</v>
      </c>
      <c r="F394" s="27" t="s">
        <v>25</v>
      </c>
      <c r="G394" s="28" t="s">
        <v>78</v>
      </c>
      <c r="H394" s="35">
        <v>17105</v>
      </c>
      <c r="I394" s="27">
        <v>33</v>
      </c>
      <c r="J394" s="30">
        <v>22</v>
      </c>
      <c r="K394" s="35">
        <f t="shared" si="42"/>
        <v>777.5</v>
      </c>
      <c r="L394" s="32">
        <v>34.799999999999997</v>
      </c>
      <c r="M394" s="32">
        <v>4.66</v>
      </c>
      <c r="N394" s="32">
        <v>27.8</v>
      </c>
      <c r="O394" s="33">
        <v>0.54100000000000004</v>
      </c>
      <c r="P394" s="34">
        <f t="shared" si="43"/>
        <v>420.6275</v>
      </c>
      <c r="Q394" s="31">
        <f t="shared" si="44"/>
        <v>595254</v>
      </c>
      <c r="R394" s="36">
        <f t="shared" si="45"/>
        <v>79709.3</v>
      </c>
      <c r="S394" s="36">
        <f t="shared" si="46"/>
        <v>475519</v>
      </c>
      <c r="T394" s="36">
        <f t="shared" si="47"/>
        <v>9253.8050000000003</v>
      </c>
      <c r="U394" s="36">
        <f t="shared" si="48"/>
        <v>7194833.3875000002</v>
      </c>
    </row>
    <row r="395" spans="1:21" s="27" customFormat="1" x14ac:dyDescent="0.2">
      <c r="A395" s="13">
        <v>2016</v>
      </c>
      <c r="B395" s="13" t="s">
        <v>17</v>
      </c>
      <c r="C395" s="14"/>
      <c r="D395" s="13" t="s">
        <v>83</v>
      </c>
      <c r="E395" s="27" t="s">
        <v>44</v>
      </c>
      <c r="F395" s="27" t="s">
        <v>25</v>
      </c>
      <c r="G395" s="28" t="s">
        <v>78</v>
      </c>
      <c r="H395" s="35">
        <v>7064</v>
      </c>
      <c r="I395" s="27">
        <v>14</v>
      </c>
      <c r="J395" s="30">
        <v>13</v>
      </c>
      <c r="K395" s="35">
        <f t="shared" si="42"/>
        <v>543.38461538461536</v>
      </c>
      <c r="L395" s="32">
        <v>34.200000000000003</v>
      </c>
      <c r="M395" s="32">
        <v>5.14</v>
      </c>
      <c r="N395" s="32">
        <v>28.2</v>
      </c>
      <c r="O395" s="33">
        <v>0.50949999999999995</v>
      </c>
      <c r="P395" s="34">
        <f t="shared" si="43"/>
        <v>276.85446153846152</v>
      </c>
      <c r="Q395" s="31">
        <f t="shared" si="44"/>
        <v>241588.80000000002</v>
      </c>
      <c r="R395" s="36">
        <f t="shared" si="45"/>
        <v>36308.959999999999</v>
      </c>
      <c r="S395" s="36">
        <f t="shared" si="46"/>
        <v>199204.8</v>
      </c>
      <c r="T395" s="36">
        <f t="shared" si="47"/>
        <v>3599.1079999999997</v>
      </c>
      <c r="U395" s="36">
        <f t="shared" si="48"/>
        <v>1955699.9163076922</v>
      </c>
    </row>
    <row r="396" spans="1:21" s="27" customFormat="1" x14ac:dyDescent="0.2">
      <c r="A396" s="13">
        <v>2016</v>
      </c>
      <c r="B396" s="13" t="s">
        <v>39</v>
      </c>
      <c r="C396" s="14"/>
      <c r="D396" s="13" t="s">
        <v>83</v>
      </c>
      <c r="E396" s="27" t="s">
        <v>44</v>
      </c>
      <c r="F396" s="27" t="s">
        <v>16</v>
      </c>
      <c r="G396" s="28" t="s">
        <v>78</v>
      </c>
      <c r="H396" s="35">
        <v>123545</v>
      </c>
      <c r="I396" s="27">
        <v>252</v>
      </c>
      <c r="J396" s="30">
        <v>120</v>
      </c>
      <c r="K396" s="35">
        <f t="shared" si="42"/>
        <v>1029.5416666666667</v>
      </c>
      <c r="L396" s="32">
        <v>35.06</v>
      </c>
      <c r="M396" s="32">
        <v>4.49</v>
      </c>
      <c r="N396" s="32">
        <v>29.34</v>
      </c>
      <c r="O396" s="33">
        <v>0.54412499999999997</v>
      </c>
      <c r="P396" s="34">
        <f t="shared" si="43"/>
        <v>560.19935937499997</v>
      </c>
      <c r="Q396" s="31">
        <f t="shared" si="44"/>
        <v>4331487.7</v>
      </c>
      <c r="R396" s="36">
        <f t="shared" si="45"/>
        <v>554717.05000000005</v>
      </c>
      <c r="S396" s="36">
        <f t="shared" si="46"/>
        <v>3624810.3</v>
      </c>
      <c r="T396" s="36">
        <f t="shared" si="47"/>
        <v>67223.923125000001</v>
      </c>
      <c r="U396" s="36">
        <f t="shared" si="48"/>
        <v>69209829.853984371</v>
      </c>
    </row>
    <row r="397" spans="1:21" s="27" customFormat="1" x14ac:dyDescent="0.2">
      <c r="A397" s="13">
        <v>2016</v>
      </c>
      <c r="B397" s="13" t="s">
        <v>17</v>
      </c>
      <c r="C397" s="14"/>
      <c r="D397" s="13" t="s">
        <v>83</v>
      </c>
      <c r="E397" s="27" t="s">
        <v>44</v>
      </c>
      <c r="F397" s="27" t="s">
        <v>28</v>
      </c>
      <c r="G397" s="28" t="s">
        <v>78</v>
      </c>
      <c r="H397" s="35">
        <v>17009</v>
      </c>
      <c r="I397" s="27">
        <v>34</v>
      </c>
      <c r="J397" s="30">
        <v>33</v>
      </c>
      <c r="K397" s="35">
        <f t="shared" si="42"/>
        <v>515.42424242424238</v>
      </c>
      <c r="L397" s="32">
        <v>35.4</v>
      </c>
      <c r="M397" s="32">
        <v>4.51</v>
      </c>
      <c r="N397" s="32">
        <v>28.1</v>
      </c>
      <c r="O397" s="33">
        <v>0.55620000000000003</v>
      </c>
      <c r="P397" s="34">
        <f t="shared" si="43"/>
        <v>286.67896363636368</v>
      </c>
      <c r="Q397" s="31">
        <f t="shared" si="44"/>
        <v>602118.6</v>
      </c>
      <c r="R397" s="36">
        <f t="shared" si="45"/>
        <v>76710.59</v>
      </c>
      <c r="S397" s="36">
        <f t="shared" si="46"/>
        <v>477952.9</v>
      </c>
      <c r="T397" s="36">
        <f t="shared" si="47"/>
        <v>9460.4058000000005</v>
      </c>
      <c r="U397" s="36">
        <f t="shared" si="48"/>
        <v>4876122.49249091</v>
      </c>
    </row>
    <row r="398" spans="1:21" s="27" customFormat="1" x14ac:dyDescent="0.2">
      <c r="A398" s="13">
        <v>2016</v>
      </c>
      <c r="B398" s="13" t="s">
        <v>50</v>
      </c>
      <c r="C398" s="14"/>
      <c r="D398" s="13" t="s">
        <v>83</v>
      </c>
      <c r="E398" s="27" t="s">
        <v>44</v>
      </c>
      <c r="F398" s="27" t="s">
        <v>16</v>
      </c>
      <c r="G398" s="28" t="s">
        <v>78</v>
      </c>
      <c r="H398" s="35">
        <v>115419</v>
      </c>
      <c r="I398" s="27">
        <v>238</v>
      </c>
      <c r="J398" s="30">
        <v>120</v>
      </c>
      <c r="K398" s="35">
        <f t="shared" si="42"/>
        <v>961.82500000000005</v>
      </c>
      <c r="L398" s="32">
        <v>36.630000000000003</v>
      </c>
      <c r="M398" s="32">
        <v>4.07</v>
      </c>
      <c r="N398" s="32">
        <v>29.67</v>
      </c>
      <c r="O398" s="33">
        <v>0.54200000000000004</v>
      </c>
      <c r="P398" s="34">
        <f t="shared" si="43"/>
        <v>521.30915000000005</v>
      </c>
      <c r="Q398" s="31">
        <f t="shared" si="44"/>
        <v>4227797.9700000007</v>
      </c>
      <c r="R398" s="36">
        <f t="shared" si="45"/>
        <v>469755.33</v>
      </c>
      <c r="S398" s="36">
        <f t="shared" si="46"/>
        <v>3424481.73</v>
      </c>
      <c r="T398" s="36">
        <f t="shared" si="47"/>
        <v>62557.098000000005</v>
      </c>
      <c r="U398" s="36">
        <f t="shared" si="48"/>
        <v>60168980.783850007</v>
      </c>
    </row>
    <row r="399" spans="1:21" s="27" customFormat="1" x14ac:dyDescent="0.2">
      <c r="A399" s="13">
        <v>2016</v>
      </c>
      <c r="B399" s="13" t="s">
        <v>39</v>
      </c>
      <c r="C399" s="14"/>
      <c r="D399" s="13" t="s">
        <v>83</v>
      </c>
      <c r="E399" s="27" t="s">
        <v>44</v>
      </c>
      <c r="F399" s="27" t="s">
        <v>16</v>
      </c>
      <c r="G399" s="28" t="s">
        <v>87</v>
      </c>
      <c r="H399" s="35">
        <v>155217</v>
      </c>
      <c r="I399" s="27">
        <v>312</v>
      </c>
      <c r="J399" s="30">
        <v>120</v>
      </c>
      <c r="K399" s="35">
        <f t="shared" si="42"/>
        <v>1293.4749999999999</v>
      </c>
      <c r="L399" s="32">
        <v>35.83</v>
      </c>
      <c r="M399" s="32">
        <v>5.4</v>
      </c>
      <c r="N399" s="32">
        <v>32.549999999999997</v>
      </c>
      <c r="O399" s="33">
        <v>0.52281100000000003</v>
      </c>
      <c r="P399" s="34">
        <f t="shared" si="43"/>
        <v>676.24295822500005</v>
      </c>
      <c r="Q399" s="31">
        <f t="shared" si="44"/>
        <v>5561425.1099999994</v>
      </c>
      <c r="R399" s="36">
        <f t="shared" si="45"/>
        <v>838171.8</v>
      </c>
      <c r="S399" s="36">
        <f t="shared" si="46"/>
        <v>5052313.3499999996</v>
      </c>
      <c r="T399" s="36">
        <f t="shared" si="47"/>
        <v>81149.154987000002</v>
      </c>
      <c r="U399" s="36">
        <f t="shared" si="48"/>
        <v>104964403.24680984</v>
      </c>
    </row>
    <row r="400" spans="1:21" s="27" customFormat="1" x14ac:dyDescent="0.2">
      <c r="A400" s="13">
        <v>2016</v>
      </c>
      <c r="B400" s="13" t="s">
        <v>50</v>
      </c>
      <c r="C400" s="14"/>
      <c r="D400" s="13" t="s">
        <v>82</v>
      </c>
      <c r="E400" s="27" t="s">
        <v>44</v>
      </c>
      <c r="F400" s="27" t="s">
        <v>16</v>
      </c>
      <c r="G400" s="28" t="s">
        <v>78</v>
      </c>
      <c r="H400" s="35">
        <v>111047</v>
      </c>
      <c r="I400" s="27">
        <v>227</v>
      </c>
      <c r="J400" s="30">
        <v>120</v>
      </c>
      <c r="K400" s="35">
        <f t="shared" si="42"/>
        <v>925.39166666666665</v>
      </c>
      <c r="L400" s="32">
        <v>35.21</v>
      </c>
      <c r="M400" s="32">
        <v>4.62</v>
      </c>
      <c r="N400" s="32">
        <v>29.99</v>
      </c>
      <c r="O400" s="33">
        <v>0.54459999999999997</v>
      </c>
      <c r="P400" s="34">
        <f t="shared" si="43"/>
        <v>503.96830166666666</v>
      </c>
      <c r="Q400" s="31">
        <f t="shared" si="44"/>
        <v>3909964.87</v>
      </c>
      <c r="R400" s="36">
        <f t="shared" si="45"/>
        <v>513037.14</v>
      </c>
      <c r="S400" s="36">
        <f t="shared" si="46"/>
        <v>3330299.53</v>
      </c>
      <c r="T400" s="36">
        <f t="shared" si="47"/>
        <v>60476.196199999998</v>
      </c>
      <c r="U400" s="36">
        <f t="shared" si="48"/>
        <v>55964167.995178334</v>
      </c>
    </row>
    <row r="401" spans="1:21" s="27" customFormat="1" x14ac:dyDescent="0.2">
      <c r="A401" s="13">
        <v>2016</v>
      </c>
      <c r="B401" s="13" t="s">
        <v>17</v>
      </c>
      <c r="C401" s="14"/>
      <c r="D401" s="13" t="s">
        <v>83</v>
      </c>
      <c r="E401" s="27" t="s">
        <v>44</v>
      </c>
      <c r="F401" s="27" t="s">
        <v>28</v>
      </c>
      <c r="G401" s="28" t="s">
        <v>78</v>
      </c>
      <c r="H401" s="35">
        <v>66080</v>
      </c>
      <c r="I401" s="27">
        <v>132</v>
      </c>
      <c r="J401" s="30">
        <v>160</v>
      </c>
      <c r="K401" s="35">
        <f t="shared" si="42"/>
        <v>413</v>
      </c>
      <c r="L401" s="32">
        <v>35</v>
      </c>
      <c r="M401" s="32">
        <v>4.3600000000000003</v>
      </c>
      <c r="N401" s="32">
        <v>28.2</v>
      </c>
      <c r="O401" s="33">
        <v>0.55230000000000001</v>
      </c>
      <c r="P401" s="34">
        <f t="shared" si="43"/>
        <v>228.09990000000002</v>
      </c>
      <c r="Q401" s="31">
        <f t="shared" si="44"/>
        <v>2312800</v>
      </c>
      <c r="R401" s="36">
        <f t="shared" si="45"/>
        <v>288108.80000000005</v>
      </c>
      <c r="S401" s="36">
        <f t="shared" si="46"/>
        <v>1863456</v>
      </c>
      <c r="T401" s="36">
        <f t="shared" si="47"/>
        <v>36495.984000000004</v>
      </c>
      <c r="U401" s="36">
        <f t="shared" si="48"/>
        <v>15072841.392000001</v>
      </c>
    </row>
    <row r="402" spans="1:21" s="27" customFormat="1" x14ac:dyDescent="0.2">
      <c r="A402" s="13">
        <v>2016</v>
      </c>
      <c r="B402" s="13" t="s">
        <v>17</v>
      </c>
      <c r="C402" s="14"/>
      <c r="D402" s="13" t="s">
        <v>83</v>
      </c>
      <c r="E402" s="27" t="s">
        <v>44</v>
      </c>
      <c r="F402" s="27" t="s">
        <v>93</v>
      </c>
      <c r="G402" s="28" t="s">
        <v>78</v>
      </c>
      <c r="H402" s="35">
        <v>245853</v>
      </c>
      <c r="I402" s="27">
        <v>493</v>
      </c>
      <c r="J402" s="30">
        <v>311</v>
      </c>
      <c r="K402" s="35">
        <f t="shared" si="42"/>
        <v>790.52411575562701</v>
      </c>
      <c r="L402" s="32">
        <v>35.299999999999997</v>
      </c>
      <c r="M402" s="32">
        <v>4.6500000000000004</v>
      </c>
      <c r="N402" s="32">
        <v>29.4</v>
      </c>
      <c r="O402" s="33">
        <v>0.55920000000000003</v>
      </c>
      <c r="P402" s="34">
        <f t="shared" si="43"/>
        <v>442.06108553054662</v>
      </c>
      <c r="Q402" s="31">
        <f t="shared" si="44"/>
        <v>8678610.8999999985</v>
      </c>
      <c r="R402" s="36">
        <f t="shared" si="45"/>
        <v>1143216.4500000002</v>
      </c>
      <c r="S402" s="36">
        <f t="shared" si="46"/>
        <v>7228078.1999999993</v>
      </c>
      <c r="T402" s="36">
        <f t="shared" si="47"/>
        <v>137480.9976</v>
      </c>
      <c r="U402" s="36">
        <f t="shared" si="48"/>
        <v>108682044.06094147</v>
      </c>
    </row>
    <row r="403" spans="1:21" s="27" customFormat="1" x14ac:dyDescent="0.2">
      <c r="A403" s="13">
        <v>2016</v>
      </c>
      <c r="B403" s="13" t="s">
        <v>17</v>
      </c>
      <c r="C403" s="14"/>
      <c r="D403" s="13" t="s">
        <v>83</v>
      </c>
      <c r="E403" s="27" t="s">
        <v>44</v>
      </c>
      <c r="F403" s="27" t="s">
        <v>93</v>
      </c>
      <c r="G403" s="28" t="s">
        <v>78</v>
      </c>
      <c r="H403" s="35">
        <v>94893</v>
      </c>
      <c r="I403" s="27">
        <v>196</v>
      </c>
      <c r="J403" s="30">
        <v>90</v>
      </c>
      <c r="K403" s="35">
        <f t="shared" si="42"/>
        <v>1054.3666666666666</v>
      </c>
      <c r="L403" s="32">
        <v>35.1</v>
      </c>
      <c r="M403" s="32">
        <v>4.55</v>
      </c>
      <c r="N403" s="32">
        <v>29.4</v>
      </c>
      <c r="O403" s="33">
        <v>0.5504</v>
      </c>
      <c r="P403" s="34">
        <f t="shared" si="43"/>
        <v>580.32341333333329</v>
      </c>
      <c r="Q403" s="31">
        <f t="shared" si="44"/>
        <v>3330744.3000000003</v>
      </c>
      <c r="R403" s="36">
        <f t="shared" si="45"/>
        <v>431763.14999999997</v>
      </c>
      <c r="S403" s="36">
        <f t="shared" si="46"/>
        <v>2789854.1999999997</v>
      </c>
      <c r="T403" s="36">
        <f t="shared" si="47"/>
        <v>52229.107199999999</v>
      </c>
      <c r="U403" s="36">
        <f t="shared" si="48"/>
        <v>55068629.661439992</v>
      </c>
    </row>
    <row r="404" spans="1:21" s="27" customFormat="1" x14ac:dyDescent="0.2">
      <c r="A404" s="13">
        <v>2016</v>
      </c>
      <c r="B404" s="13" t="s">
        <v>39</v>
      </c>
      <c r="C404" s="14"/>
      <c r="D404" s="13" t="s">
        <v>83</v>
      </c>
      <c r="E404" s="27" t="s">
        <v>44</v>
      </c>
      <c r="F404" s="27" t="s">
        <v>16</v>
      </c>
      <c r="G404" s="28" t="s">
        <v>78</v>
      </c>
      <c r="H404" s="35">
        <v>110658</v>
      </c>
      <c r="I404" s="27">
        <v>224</v>
      </c>
      <c r="J404" s="30">
        <v>120</v>
      </c>
      <c r="K404" s="35">
        <f t="shared" si="42"/>
        <v>922.15</v>
      </c>
      <c r="L404" s="32">
        <v>36.159999999999997</v>
      </c>
      <c r="M404" s="32">
        <v>4.32</v>
      </c>
      <c r="N404" s="32">
        <v>30.06</v>
      </c>
      <c r="O404" s="33">
        <v>0.55569999999999997</v>
      </c>
      <c r="P404" s="34">
        <f t="shared" si="43"/>
        <v>512.4387549999999</v>
      </c>
      <c r="Q404" s="31">
        <f t="shared" si="44"/>
        <v>4001393.28</v>
      </c>
      <c r="R404" s="36">
        <f t="shared" si="45"/>
        <v>478042.56000000006</v>
      </c>
      <c r="S404" s="36">
        <f t="shared" si="46"/>
        <v>3326379.48</v>
      </c>
      <c r="T404" s="36">
        <f t="shared" si="47"/>
        <v>61492.650599999994</v>
      </c>
      <c r="U404" s="36">
        <f t="shared" si="48"/>
        <v>56705447.750789993</v>
      </c>
    </row>
    <row r="405" spans="1:21" s="27" customFormat="1" x14ac:dyDescent="0.2">
      <c r="A405" s="13">
        <v>2016</v>
      </c>
      <c r="B405" s="13" t="s">
        <v>39</v>
      </c>
      <c r="C405" s="14">
        <v>3</v>
      </c>
      <c r="D405" s="13" t="s">
        <v>83</v>
      </c>
      <c r="E405" s="27" t="s">
        <v>44</v>
      </c>
      <c r="F405" s="27" t="s">
        <v>16</v>
      </c>
      <c r="G405" s="28" t="s">
        <v>88</v>
      </c>
      <c r="H405" s="35">
        <v>138046</v>
      </c>
      <c r="I405" s="27">
        <v>284</v>
      </c>
      <c r="J405" s="30">
        <v>95</v>
      </c>
      <c r="K405" s="35">
        <f t="shared" si="42"/>
        <v>1453.1157894736841</v>
      </c>
      <c r="L405" s="32">
        <v>36.799999999999997</v>
      </c>
      <c r="M405" s="32">
        <v>3.54</v>
      </c>
      <c r="N405" s="32">
        <v>32.6</v>
      </c>
      <c r="O405" s="33">
        <v>0.55259999999999998</v>
      </c>
      <c r="P405" s="34">
        <f t="shared" si="43"/>
        <v>802.99178526315791</v>
      </c>
      <c r="Q405" s="31">
        <f t="shared" si="44"/>
        <v>5080092.8</v>
      </c>
      <c r="R405" s="36">
        <f t="shared" si="45"/>
        <v>488682.84</v>
      </c>
      <c r="S405" s="36">
        <f t="shared" si="46"/>
        <v>4500299.6000000006</v>
      </c>
      <c r="T405" s="36">
        <f t="shared" si="47"/>
        <v>76284.219599999997</v>
      </c>
      <c r="U405" s="36">
        <f t="shared" si="48"/>
        <v>110849803.98843789</v>
      </c>
    </row>
    <row r="406" spans="1:21" s="27" customFormat="1" x14ac:dyDescent="0.2">
      <c r="A406" s="13">
        <v>2016</v>
      </c>
      <c r="B406" s="13" t="s">
        <v>39</v>
      </c>
      <c r="C406" s="14"/>
      <c r="D406" s="13" t="s">
        <v>82</v>
      </c>
      <c r="E406" s="27" t="s">
        <v>44</v>
      </c>
      <c r="F406" s="27" t="s">
        <v>16</v>
      </c>
      <c r="G406" s="28" t="s">
        <v>88</v>
      </c>
      <c r="H406" s="35">
        <v>153375</v>
      </c>
      <c r="I406" s="27">
        <v>313</v>
      </c>
      <c r="J406" s="30">
        <v>110</v>
      </c>
      <c r="K406" s="35">
        <f t="shared" si="42"/>
        <v>1394.3181818181818</v>
      </c>
      <c r="L406" s="32">
        <v>36.700000000000003</v>
      </c>
      <c r="M406" s="32">
        <v>4.6500000000000004</v>
      </c>
      <c r="N406" s="32">
        <v>31.58</v>
      </c>
      <c r="O406" s="33">
        <v>0.56440000000000001</v>
      </c>
      <c r="P406" s="34">
        <f t="shared" si="43"/>
        <v>786.95318181818186</v>
      </c>
      <c r="Q406" s="31">
        <f t="shared" si="44"/>
        <v>5628862.5</v>
      </c>
      <c r="R406" s="36">
        <f t="shared" si="45"/>
        <v>713193.75</v>
      </c>
      <c r="S406" s="36">
        <f t="shared" si="46"/>
        <v>4843582.5</v>
      </c>
      <c r="T406" s="36">
        <f t="shared" si="47"/>
        <v>86564.85</v>
      </c>
      <c r="U406" s="36">
        <f t="shared" si="48"/>
        <v>120698944.26136364</v>
      </c>
    </row>
    <row r="407" spans="1:21" s="27" customFormat="1" x14ac:dyDescent="0.2">
      <c r="A407" s="13">
        <v>2016</v>
      </c>
      <c r="B407" s="13" t="s">
        <v>17</v>
      </c>
      <c r="C407" s="14"/>
      <c r="D407" s="13" t="s">
        <v>83</v>
      </c>
      <c r="E407" s="27" t="s">
        <v>44</v>
      </c>
      <c r="F407" s="27" t="s">
        <v>93</v>
      </c>
      <c r="G407" s="28" t="s">
        <v>78</v>
      </c>
      <c r="H407" s="35">
        <v>115672</v>
      </c>
      <c r="I407" s="27">
        <v>232</v>
      </c>
      <c r="J407" s="30">
        <v>100</v>
      </c>
      <c r="K407" s="35">
        <f t="shared" si="42"/>
        <v>1156.72</v>
      </c>
      <c r="L407" s="32">
        <v>36.1</v>
      </c>
      <c r="M407" s="32">
        <v>4.0199999999999996</v>
      </c>
      <c r="N407" s="32">
        <v>31.9</v>
      </c>
      <c r="O407" s="33">
        <v>0.54390000000000005</v>
      </c>
      <c r="P407" s="34">
        <f t="shared" si="43"/>
        <v>629.14000800000008</v>
      </c>
      <c r="Q407" s="31">
        <f t="shared" si="44"/>
        <v>4175759.2</v>
      </c>
      <c r="R407" s="36">
        <f t="shared" si="45"/>
        <v>465001.43999999994</v>
      </c>
      <c r="S407" s="36">
        <f t="shared" si="46"/>
        <v>3689936.8</v>
      </c>
      <c r="T407" s="36">
        <f t="shared" si="47"/>
        <v>62914.000800000009</v>
      </c>
      <c r="U407" s="36">
        <f t="shared" si="48"/>
        <v>72773883.005376011</v>
      </c>
    </row>
    <row r="408" spans="1:21" s="27" customFormat="1" x14ac:dyDescent="0.2">
      <c r="A408" s="13">
        <v>2016</v>
      </c>
      <c r="B408" s="13" t="s">
        <v>17</v>
      </c>
      <c r="C408" s="14"/>
      <c r="D408" s="13" t="s">
        <v>83</v>
      </c>
      <c r="E408" s="27" t="s">
        <v>44</v>
      </c>
      <c r="F408" s="27" t="s">
        <v>110</v>
      </c>
      <c r="G408" s="28" t="s">
        <v>62</v>
      </c>
      <c r="H408" s="35">
        <v>134812</v>
      </c>
      <c r="I408" s="27">
        <v>275</v>
      </c>
      <c r="J408" s="30">
        <v>150</v>
      </c>
      <c r="K408" s="35">
        <f t="shared" si="42"/>
        <v>898.74666666666667</v>
      </c>
      <c r="L408" s="32">
        <v>39.200000000000003</v>
      </c>
      <c r="M408" s="32">
        <v>3.74</v>
      </c>
      <c r="N408" s="32">
        <v>34.4</v>
      </c>
      <c r="O408" s="33">
        <v>0.55610000000000004</v>
      </c>
      <c r="P408" s="34">
        <f t="shared" si="43"/>
        <v>499.79302133333334</v>
      </c>
      <c r="Q408" s="31">
        <f t="shared" si="44"/>
        <v>5284630.4000000004</v>
      </c>
      <c r="R408" s="36">
        <f t="shared" si="45"/>
        <v>504196.88</v>
      </c>
      <c r="S408" s="36">
        <f t="shared" si="46"/>
        <v>4637532.8</v>
      </c>
      <c r="T408" s="36">
        <f t="shared" si="47"/>
        <v>74968.953200000004</v>
      </c>
      <c r="U408" s="36">
        <f t="shared" si="48"/>
        <v>67378096.791989341</v>
      </c>
    </row>
    <row r="409" spans="1:21" s="27" customFormat="1" x14ac:dyDescent="0.2">
      <c r="A409" s="13">
        <v>2016</v>
      </c>
      <c r="B409" s="13" t="s">
        <v>50</v>
      </c>
      <c r="C409" s="14"/>
      <c r="D409" s="13" t="s">
        <v>83</v>
      </c>
      <c r="E409" s="27" t="s">
        <v>44</v>
      </c>
      <c r="F409" s="27" t="s">
        <v>110</v>
      </c>
      <c r="G409" s="28" t="s">
        <v>62</v>
      </c>
      <c r="H409" s="35">
        <v>63082</v>
      </c>
      <c r="I409" s="27">
        <v>130</v>
      </c>
      <c r="J409" s="30">
        <v>75</v>
      </c>
      <c r="K409" s="35">
        <f t="shared" si="42"/>
        <v>841.09333333333336</v>
      </c>
      <c r="L409" s="32">
        <v>39.4</v>
      </c>
      <c r="M409" s="32">
        <v>3.46</v>
      </c>
      <c r="N409" s="32">
        <v>35.1</v>
      </c>
      <c r="O409" s="33">
        <v>0.49330000000000002</v>
      </c>
      <c r="P409" s="34">
        <f t="shared" si="43"/>
        <v>414.91134133333338</v>
      </c>
      <c r="Q409" s="31">
        <f t="shared" si="44"/>
        <v>2485430.7999999998</v>
      </c>
      <c r="R409" s="36">
        <f t="shared" si="45"/>
        <v>218263.72</v>
      </c>
      <c r="S409" s="36">
        <f t="shared" si="46"/>
        <v>2214178.2000000002</v>
      </c>
      <c r="T409" s="36">
        <f t="shared" si="47"/>
        <v>31118.350600000002</v>
      </c>
      <c r="U409" s="36">
        <f t="shared" si="48"/>
        <v>26173437.233989336</v>
      </c>
    </row>
    <row r="410" spans="1:21" s="27" customFormat="1" x14ac:dyDescent="0.2">
      <c r="A410" s="13">
        <v>2016</v>
      </c>
      <c r="B410" s="13" t="s">
        <v>39</v>
      </c>
      <c r="C410" s="14"/>
      <c r="D410" s="13" t="s">
        <v>83</v>
      </c>
      <c r="E410" s="27" t="s">
        <v>44</v>
      </c>
      <c r="F410" s="27" t="s">
        <v>16</v>
      </c>
      <c r="G410" s="28" t="s">
        <v>88</v>
      </c>
      <c r="H410" s="35">
        <v>154857</v>
      </c>
      <c r="I410" s="27">
        <v>318</v>
      </c>
      <c r="J410" s="30">
        <v>120</v>
      </c>
      <c r="K410" s="35">
        <f t="shared" si="42"/>
        <v>1290.4749999999999</v>
      </c>
      <c r="L410" s="32">
        <v>37.04</v>
      </c>
      <c r="M410" s="32">
        <v>4.0599999999999996</v>
      </c>
      <c r="N410" s="32">
        <v>32.06</v>
      </c>
      <c r="O410" s="33">
        <v>0.56043600000000005</v>
      </c>
      <c r="P410" s="34">
        <f t="shared" si="43"/>
        <v>723.2286471000001</v>
      </c>
      <c r="Q410" s="31">
        <f t="shared" si="44"/>
        <v>5735903.2800000003</v>
      </c>
      <c r="R410" s="36">
        <f t="shared" si="45"/>
        <v>628719.41999999993</v>
      </c>
      <c r="S410" s="36">
        <f t="shared" si="46"/>
        <v>4964715.42</v>
      </c>
      <c r="T410" s="36">
        <f t="shared" si="47"/>
        <v>86787.437652000008</v>
      </c>
      <c r="U410" s="36">
        <f t="shared" si="48"/>
        <v>111997018.60396472</v>
      </c>
    </row>
    <row r="411" spans="1:21" s="27" customFormat="1" x14ac:dyDescent="0.2">
      <c r="A411" s="13">
        <v>2016</v>
      </c>
      <c r="B411" s="13" t="s">
        <v>39</v>
      </c>
      <c r="C411" s="14"/>
      <c r="D411" s="13" t="s">
        <v>82</v>
      </c>
      <c r="E411" s="27" t="s">
        <v>44</v>
      </c>
      <c r="F411" s="27" t="s">
        <v>16</v>
      </c>
      <c r="G411" s="28" t="s">
        <v>88</v>
      </c>
      <c r="H411" s="35">
        <v>61312</v>
      </c>
      <c r="I411" s="27">
        <v>125</v>
      </c>
      <c r="J411" s="30">
        <v>50</v>
      </c>
      <c r="K411" s="35">
        <f t="shared" si="42"/>
        <v>1226.24</v>
      </c>
      <c r="L411" s="32">
        <v>38.06</v>
      </c>
      <c r="M411" s="32">
        <v>3.8</v>
      </c>
      <c r="N411" s="32">
        <v>32.840000000000003</v>
      </c>
      <c r="O411" s="33">
        <v>0.56559999999999999</v>
      </c>
      <c r="P411" s="34">
        <f t="shared" si="43"/>
        <v>693.56134399999996</v>
      </c>
      <c r="Q411" s="31">
        <f t="shared" si="44"/>
        <v>2333534.7200000002</v>
      </c>
      <c r="R411" s="36">
        <f t="shared" si="45"/>
        <v>232985.59999999998</v>
      </c>
      <c r="S411" s="36">
        <f t="shared" si="46"/>
        <v>2013486.0800000003</v>
      </c>
      <c r="T411" s="36">
        <f t="shared" si="47"/>
        <v>34678.067199999998</v>
      </c>
      <c r="U411" s="36">
        <f t="shared" si="48"/>
        <v>42523633.123328</v>
      </c>
    </row>
    <row r="412" spans="1:21" s="27" customFormat="1" x14ac:dyDescent="0.2">
      <c r="A412" s="13">
        <v>2016</v>
      </c>
      <c r="B412" s="13" t="s">
        <v>50</v>
      </c>
      <c r="C412" s="14"/>
      <c r="D412" s="13" t="s">
        <v>83</v>
      </c>
      <c r="E412" s="27" t="s">
        <v>44</v>
      </c>
      <c r="F412" s="27" t="s">
        <v>16</v>
      </c>
      <c r="G412" s="28" t="s">
        <v>78</v>
      </c>
      <c r="H412" s="35">
        <v>109321</v>
      </c>
      <c r="I412" s="27">
        <v>224</v>
      </c>
      <c r="J412" s="30">
        <v>120</v>
      </c>
      <c r="K412" s="35">
        <f t="shared" si="42"/>
        <v>911.00833333333333</v>
      </c>
      <c r="L412" s="32">
        <v>36.17</v>
      </c>
      <c r="M412" s="32">
        <v>3.81</v>
      </c>
      <c r="N412" s="32">
        <v>29.7</v>
      </c>
      <c r="O412" s="33">
        <v>0.54349999999999998</v>
      </c>
      <c r="P412" s="34">
        <f t="shared" si="43"/>
        <v>495.13302916666663</v>
      </c>
      <c r="Q412" s="31">
        <f t="shared" si="44"/>
        <v>3954140.5700000003</v>
      </c>
      <c r="R412" s="36">
        <f t="shared" si="45"/>
        <v>416513.01</v>
      </c>
      <c r="S412" s="36">
        <f t="shared" si="46"/>
        <v>3246833.6999999997</v>
      </c>
      <c r="T412" s="36">
        <f t="shared" si="47"/>
        <v>59415.963499999998</v>
      </c>
      <c r="U412" s="36">
        <f t="shared" si="48"/>
        <v>54128437.88152916</v>
      </c>
    </row>
    <row r="413" spans="1:21" s="27" customFormat="1" x14ac:dyDescent="0.2">
      <c r="A413" s="13">
        <v>2016</v>
      </c>
      <c r="B413" s="13" t="s">
        <v>50</v>
      </c>
      <c r="C413" s="14"/>
      <c r="D413" s="13" t="s">
        <v>83</v>
      </c>
      <c r="E413" s="27" t="s">
        <v>44</v>
      </c>
      <c r="F413" s="27" t="s">
        <v>16</v>
      </c>
      <c r="G413" s="28" t="s">
        <v>78</v>
      </c>
      <c r="H413" s="35">
        <v>108987</v>
      </c>
      <c r="I413" s="27">
        <v>221</v>
      </c>
      <c r="J413" s="30">
        <v>120</v>
      </c>
      <c r="K413" s="35">
        <f t="shared" si="42"/>
        <v>908.22500000000002</v>
      </c>
      <c r="L413" s="32">
        <v>35.950000000000003</v>
      </c>
      <c r="M413" s="32">
        <v>4.0199999999999996</v>
      </c>
      <c r="N413" s="32">
        <v>29.42</v>
      </c>
      <c r="O413" s="33">
        <v>0.55869999999999997</v>
      </c>
      <c r="P413" s="34">
        <f t="shared" si="43"/>
        <v>507.42530749999997</v>
      </c>
      <c r="Q413" s="31">
        <f t="shared" si="44"/>
        <v>3918082.6500000004</v>
      </c>
      <c r="R413" s="36">
        <f t="shared" si="45"/>
        <v>438127.73999999993</v>
      </c>
      <c r="S413" s="36">
        <f t="shared" si="46"/>
        <v>3206397.54</v>
      </c>
      <c r="T413" s="36">
        <f t="shared" si="47"/>
        <v>60891.036899999999</v>
      </c>
      <c r="U413" s="36">
        <f t="shared" si="48"/>
        <v>55302761.988502495</v>
      </c>
    </row>
    <row r="414" spans="1:21" s="27" customFormat="1" x14ac:dyDescent="0.2">
      <c r="A414" s="13">
        <v>2016</v>
      </c>
      <c r="B414" s="13" t="s">
        <v>50</v>
      </c>
      <c r="C414" s="14"/>
      <c r="D414" s="13" t="s">
        <v>83</v>
      </c>
      <c r="E414" s="27" t="s">
        <v>44</v>
      </c>
      <c r="F414" s="27" t="s">
        <v>16</v>
      </c>
      <c r="G414" s="28" t="s">
        <v>78</v>
      </c>
      <c r="H414" s="35">
        <v>95020</v>
      </c>
      <c r="I414" s="27">
        <v>198</v>
      </c>
      <c r="J414" s="30">
        <v>120</v>
      </c>
      <c r="K414" s="35">
        <f t="shared" si="42"/>
        <v>791.83333333333337</v>
      </c>
      <c r="L414" s="32">
        <v>35.99</v>
      </c>
      <c r="M414" s="32">
        <v>3.73</v>
      </c>
      <c r="N414" s="32">
        <v>29.09</v>
      </c>
      <c r="O414" s="33">
        <v>0.56120000000000003</v>
      </c>
      <c r="P414" s="34">
        <f t="shared" si="43"/>
        <v>444.37686666666667</v>
      </c>
      <c r="Q414" s="31">
        <f t="shared" si="44"/>
        <v>3419769.8000000003</v>
      </c>
      <c r="R414" s="36">
        <f t="shared" si="45"/>
        <v>354424.6</v>
      </c>
      <c r="S414" s="36">
        <f t="shared" si="46"/>
        <v>2764131.8</v>
      </c>
      <c r="T414" s="36">
        <f t="shared" si="47"/>
        <v>53325.224000000002</v>
      </c>
      <c r="U414" s="36">
        <f t="shared" si="48"/>
        <v>42224689.870666668</v>
      </c>
    </row>
    <row r="415" spans="1:21" s="27" customFormat="1" x14ac:dyDescent="0.2">
      <c r="A415" s="13">
        <v>2016</v>
      </c>
      <c r="B415" s="13" t="s">
        <v>19</v>
      </c>
      <c r="C415" s="14"/>
      <c r="D415" s="13" t="s">
        <v>83</v>
      </c>
      <c r="E415" s="27" t="s">
        <v>44</v>
      </c>
      <c r="F415" s="27" t="s">
        <v>105</v>
      </c>
      <c r="G415" s="28" t="s">
        <v>78</v>
      </c>
      <c r="H415" s="35">
        <v>77218</v>
      </c>
      <c r="I415" s="27">
        <v>157</v>
      </c>
      <c r="J415" s="30">
        <v>39.82</v>
      </c>
      <c r="K415" s="35">
        <f t="shared" si="42"/>
        <v>1939.1762933199398</v>
      </c>
      <c r="L415" s="32">
        <v>37</v>
      </c>
      <c r="M415" s="32">
        <v>3.41</v>
      </c>
      <c r="N415" s="32">
        <v>28.7</v>
      </c>
      <c r="O415" s="33">
        <v>0.52910000000000001</v>
      </c>
      <c r="P415" s="34">
        <f t="shared" si="43"/>
        <v>1026.0181767955801</v>
      </c>
      <c r="Q415" s="31">
        <f t="shared" si="44"/>
        <v>2857066</v>
      </c>
      <c r="R415" s="36">
        <f t="shared" si="45"/>
        <v>263313.38</v>
      </c>
      <c r="S415" s="36">
        <f t="shared" si="46"/>
        <v>2216156.6</v>
      </c>
      <c r="T415" s="36">
        <f t="shared" si="47"/>
        <v>40856.043799999999</v>
      </c>
      <c r="U415" s="36">
        <f t="shared" si="48"/>
        <v>79227071.575801104</v>
      </c>
    </row>
    <row r="416" spans="1:21" s="27" customFormat="1" x14ac:dyDescent="0.2">
      <c r="A416" s="13">
        <v>2016</v>
      </c>
      <c r="B416" s="13" t="s">
        <v>39</v>
      </c>
      <c r="C416" s="14"/>
      <c r="D416" s="13" t="s">
        <v>83</v>
      </c>
      <c r="E416" s="27" t="s">
        <v>44</v>
      </c>
      <c r="F416" s="27" t="s">
        <v>16</v>
      </c>
      <c r="G416" s="28" t="s">
        <v>88</v>
      </c>
      <c r="H416" s="35">
        <v>144188</v>
      </c>
      <c r="I416" s="27">
        <v>293</v>
      </c>
      <c r="J416" s="30">
        <v>120</v>
      </c>
      <c r="K416" s="35">
        <f t="shared" si="42"/>
        <v>1201.5666666666666</v>
      </c>
      <c r="L416" s="32">
        <v>36.770000000000003</v>
      </c>
      <c r="M416" s="32">
        <v>4.17</v>
      </c>
      <c r="N416" s="32">
        <v>31.56</v>
      </c>
      <c r="O416" s="33">
        <v>0.56526100000000001</v>
      </c>
      <c r="P416" s="34">
        <f t="shared" si="43"/>
        <v>679.19877556666665</v>
      </c>
      <c r="Q416" s="31">
        <f t="shared" si="44"/>
        <v>5301792.7600000007</v>
      </c>
      <c r="R416" s="36">
        <f t="shared" si="45"/>
        <v>601263.96</v>
      </c>
      <c r="S416" s="36">
        <f t="shared" si="46"/>
        <v>4550573.28</v>
      </c>
      <c r="T416" s="36">
        <f t="shared" si="47"/>
        <v>81503.853067999997</v>
      </c>
      <c r="U416" s="36">
        <f t="shared" si="48"/>
        <v>97932313.051406533</v>
      </c>
    </row>
    <row r="417" spans="1:21" s="27" customFormat="1" x14ac:dyDescent="0.2">
      <c r="A417" s="13">
        <v>2016</v>
      </c>
      <c r="B417" s="13" t="s">
        <v>39</v>
      </c>
      <c r="C417" s="14"/>
      <c r="D417" s="13" t="s">
        <v>82</v>
      </c>
      <c r="E417" s="27" t="s">
        <v>44</v>
      </c>
      <c r="F417" s="27" t="s">
        <v>16</v>
      </c>
      <c r="G417" s="28" t="s">
        <v>88</v>
      </c>
      <c r="H417" s="35">
        <v>237900</v>
      </c>
      <c r="I417" s="27">
        <v>484</v>
      </c>
      <c r="J417" s="30">
        <v>240</v>
      </c>
      <c r="K417" s="35">
        <f t="shared" si="42"/>
        <v>991.25</v>
      </c>
      <c r="L417" s="32">
        <v>37</v>
      </c>
      <c r="M417" s="32">
        <v>4</v>
      </c>
      <c r="N417" s="32">
        <v>32.729999999999997</v>
      </c>
      <c r="O417" s="33">
        <v>0.57789999999999997</v>
      </c>
      <c r="P417" s="34">
        <f t="shared" si="43"/>
        <v>572.84337500000004</v>
      </c>
      <c r="Q417" s="31">
        <f t="shared" si="44"/>
        <v>8802300</v>
      </c>
      <c r="R417" s="36">
        <f t="shared" si="45"/>
        <v>951600</v>
      </c>
      <c r="S417" s="36">
        <f t="shared" si="46"/>
        <v>7786466.9999999991</v>
      </c>
      <c r="T417" s="36">
        <f t="shared" si="47"/>
        <v>137482.41</v>
      </c>
      <c r="U417" s="36">
        <f t="shared" si="48"/>
        <v>136279438.91249999</v>
      </c>
    </row>
    <row r="418" spans="1:21" s="27" customFormat="1" x14ac:dyDescent="0.2">
      <c r="A418" s="13">
        <v>2016</v>
      </c>
      <c r="B418" s="13" t="s">
        <v>17</v>
      </c>
      <c r="C418" s="14"/>
      <c r="D418" s="13" t="s">
        <v>83</v>
      </c>
      <c r="E418" s="27" t="s">
        <v>44</v>
      </c>
      <c r="F418" s="27" t="s">
        <v>21</v>
      </c>
      <c r="G418" s="28" t="s">
        <v>62</v>
      </c>
      <c r="H418" s="35">
        <v>25171</v>
      </c>
      <c r="I418" s="27">
        <v>50</v>
      </c>
      <c r="J418" s="30">
        <v>59</v>
      </c>
      <c r="K418" s="35">
        <f t="shared" si="42"/>
        <v>426.62711864406782</v>
      </c>
      <c r="L418" s="32">
        <v>39.200000000000003</v>
      </c>
      <c r="M418" s="32">
        <v>4.5199999999999996</v>
      </c>
      <c r="N418" s="32">
        <v>35.299999999999997</v>
      </c>
      <c r="O418" s="33">
        <v>0.56710000000000005</v>
      </c>
      <c r="P418" s="34">
        <f t="shared" si="43"/>
        <v>241.94023898305088</v>
      </c>
      <c r="Q418" s="31">
        <f t="shared" si="44"/>
        <v>986703.20000000007</v>
      </c>
      <c r="R418" s="36">
        <f t="shared" si="45"/>
        <v>113772.91999999998</v>
      </c>
      <c r="S418" s="36">
        <f t="shared" si="46"/>
        <v>888536.29999999993</v>
      </c>
      <c r="T418" s="36">
        <f t="shared" si="47"/>
        <v>14274.474100000001</v>
      </c>
      <c r="U418" s="36">
        <f t="shared" si="48"/>
        <v>6089877.7554423735</v>
      </c>
    </row>
    <row r="419" spans="1:21" s="27" customFormat="1" x14ac:dyDescent="0.2">
      <c r="A419" s="13">
        <v>2016</v>
      </c>
      <c r="B419" s="13" t="s">
        <v>17</v>
      </c>
      <c r="C419" s="14"/>
      <c r="D419" s="13" t="s">
        <v>83</v>
      </c>
      <c r="E419" s="27" t="s">
        <v>44</v>
      </c>
      <c r="F419" s="27" t="s">
        <v>21</v>
      </c>
      <c r="G419" s="28" t="s">
        <v>62</v>
      </c>
      <c r="H419" s="35">
        <v>50822</v>
      </c>
      <c r="I419" s="27">
        <v>101</v>
      </c>
      <c r="J419" s="30">
        <v>119</v>
      </c>
      <c r="K419" s="35">
        <f t="shared" si="42"/>
        <v>427.07563025210084</v>
      </c>
      <c r="L419" s="32">
        <v>39.200000000000003</v>
      </c>
      <c r="M419" s="32">
        <v>4.53</v>
      </c>
      <c r="N419" s="32">
        <v>35.200000000000003</v>
      </c>
      <c r="O419" s="33">
        <v>0.56969999999999998</v>
      </c>
      <c r="P419" s="34">
        <f t="shared" si="43"/>
        <v>243.30498655462185</v>
      </c>
      <c r="Q419" s="31">
        <f t="shared" si="44"/>
        <v>1992222.4000000001</v>
      </c>
      <c r="R419" s="36">
        <f t="shared" si="45"/>
        <v>230223.66</v>
      </c>
      <c r="S419" s="36">
        <f t="shared" si="46"/>
        <v>1788934.4000000001</v>
      </c>
      <c r="T419" s="36">
        <f t="shared" si="47"/>
        <v>28953.293399999999</v>
      </c>
      <c r="U419" s="36">
        <f t="shared" si="48"/>
        <v>12365246.026678992</v>
      </c>
    </row>
    <row r="420" spans="1:21" s="27" customFormat="1" x14ac:dyDescent="0.2">
      <c r="A420" s="13">
        <v>2016</v>
      </c>
      <c r="B420" s="13" t="s">
        <v>17</v>
      </c>
      <c r="C420" s="14"/>
      <c r="D420" s="13" t="s">
        <v>83</v>
      </c>
      <c r="E420" s="27" t="s">
        <v>44</v>
      </c>
      <c r="F420" s="27" t="s">
        <v>69</v>
      </c>
      <c r="G420" s="28" t="s">
        <v>78</v>
      </c>
      <c r="H420" s="35">
        <v>47044</v>
      </c>
      <c r="I420" s="27">
        <v>97</v>
      </c>
      <c r="J420" s="30">
        <v>32.200000000000003</v>
      </c>
      <c r="K420" s="35">
        <f t="shared" si="42"/>
        <v>1460.9937888198756</v>
      </c>
      <c r="L420" s="32">
        <v>35.9</v>
      </c>
      <c r="M420" s="32">
        <v>4.1900000000000004</v>
      </c>
      <c r="N420" s="32">
        <v>28.9</v>
      </c>
      <c r="O420" s="33">
        <v>0.5514</v>
      </c>
      <c r="P420" s="34">
        <f t="shared" si="43"/>
        <v>805.59197515527944</v>
      </c>
      <c r="Q420" s="31">
        <f t="shared" si="44"/>
        <v>1688879.5999999999</v>
      </c>
      <c r="R420" s="36">
        <f t="shared" si="45"/>
        <v>197114.36000000002</v>
      </c>
      <c r="S420" s="36">
        <f t="shared" si="46"/>
        <v>1359571.5999999999</v>
      </c>
      <c r="T420" s="36">
        <f t="shared" si="47"/>
        <v>25940.061600000001</v>
      </c>
      <c r="U420" s="36">
        <f t="shared" si="48"/>
        <v>37898268.879204966</v>
      </c>
    </row>
    <row r="421" spans="1:21" s="27" customFormat="1" x14ac:dyDescent="0.2">
      <c r="A421" s="13">
        <v>2016</v>
      </c>
      <c r="B421" s="13" t="s">
        <v>50</v>
      </c>
      <c r="C421" s="14">
        <v>1</v>
      </c>
      <c r="D421" s="13" t="s">
        <v>82</v>
      </c>
      <c r="E421" s="27" t="s">
        <v>44</v>
      </c>
      <c r="F421" s="27" t="s">
        <v>16</v>
      </c>
      <c r="G421" s="28" t="s">
        <v>87</v>
      </c>
      <c r="H421" s="35">
        <v>46312</v>
      </c>
      <c r="I421" s="27">
        <v>98</v>
      </c>
      <c r="J421" s="30">
        <v>36</v>
      </c>
      <c r="K421" s="35">
        <f t="shared" si="42"/>
        <v>1286.4444444444443</v>
      </c>
      <c r="L421" s="32">
        <v>37.450000000000003</v>
      </c>
      <c r="M421" s="32">
        <v>4.4400000000000004</v>
      </c>
      <c r="N421" s="32">
        <v>33.6</v>
      </c>
      <c r="O421" s="33">
        <v>0.57769999999999999</v>
      </c>
      <c r="P421" s="34">
        <f t="shared" si="43"/>
        <v>743.1789555555556</v>
      </c>
      <c r="Q421" s="31">
        <f t="shared" si="44"/>
        <v>1734384.4000000001</v>
      </c>
      <c r="R421" s="36">
        <f t="shared" si="45"/>
        <v>205625.28000000003</v>
      </c>
      <c r="S421" s="36">
        <f t="shared" si="46"/>
        <v>1556083.2</v>
      </c>
      <c r="T421" s="36">
        <f t="shared" si="47"/>
        <v>26754.4424</v>
      </c>
      <c r="U421" s="36">
        <f t="shared" si="48"/>
        <v>34418103.789688893</v>
      </c>
    </row>
    <row r="422" spans="1:21" s="27" customFormat="1" x14ac:dyDescent="0.2">
      <c r="A422" s="13">
        <v>2016</v>
      </c>
      <c r="B422" s="13" t="s">
        <v>39</v>
      </c>
      <c r="C422" s="14"/>
      <c r="D422" s="13" t="s">
        <v>82</v>
      </c>
      <c r="E422" s="27" t="s">
        <v>44</v>
      </c>
      <c r="F422" s="27" t="s">
        <v>16</v>
      </c>
      <c r="G422" s="28" t="s">
        <v>87</v>
      </c>
      <c r="H422" s="35">
        <v>76224</v>
      </c>
      <c r="I422" s="27">
        <v>155</v>
      </c>
      <c r="J422" s="30">
        <v>60</v>
      </c>
      <c r="K422" s="35">
        <f t="shared" si="42"/>
        <v>1270.4000000000001</v>
      </c>
      <c r="L422" s="32">
        <v>36.090000000000003</v>
      </c>
      <c r="M422" s="32">
        <v>4.87</v>
      </c>
      <c r="N422" s="32">
        <v>32.26</v>
      </c>
      <c r="O422" s="33">
        <v>0.56147599999999998</v>
      </c>
      <c r="P422" s="34">
        <f t="shared" si="43"/>
        <v>713.2991103999999</v>
      </c>
      <c r="Q422" s="31">
        <f t="shared" si="44"/>
        <v>2750924.16</v>
      </c>
      <c r="R422" s="36">
        <f t="shared" si="45"/>
        <v>371210.88</v>
      </c>
      <c r="S422" s="36">
        <f t="shared" si="46"/>
        <v>2458986.2399999998</v>
      </c>
      <c r="T422" s="36">
        <f t="shared" si="47"/>
        <v>42797.946623999997</v>
      </c>
      <c r="U422" s="36">
        <f t="shared" si="48"/>
        <v>54370511.391129591</v>
      </c>
    </row>
    <row r="423" spans="1:21" s="27" customFormat="1" x14ac:dyDescent="0.2">
      <c r="A423" s="13">
        <v>2016</v>
      </c>
      <c r="B423" s="13" t="s">
        <v>19</v>
      </c>
      <c r="C423" s="14"/>
      <c r="D423" s="13" t="s">
        <v>83</v>
      </c>
      <c r="E423" s="27" t="s">
        <v>44</v>
      </c>
      <c r="F423" s="27" t="s">
        <v>105</v>
      </c>
      <c r="G423" s="28" t="s">
        <v>78</v>
      </c>
      <c r="H423" s="35">
        <v>89875</v>
      </c>
      <c r="I423" s="27">
        <v>184</v>
      </c>
      <c r="J423" s="30">
        <v>52</v>
      </c>
      <c r="K423" s="35">
        <f t="shared" si="42"/>
        <v>1728.3653846153845</v>
      </c>
      <c r="L423" s="32">
        <v>35.4</v>
      </c>
      <c r="M423" s="32">
        <v>3.86</v>
      </c>
      <c r="N423" s="32">
        <v>28.4</v>
      </c>
      <c r="O423" s="33">
        <v>0.54159999999999997</v>
      </c>
      <c r="P423" s="34">
        <f t="shared" si="43"/>
        <v>936.08269230769224</v>
      </c>
      <c r="Q423" s="31">
        <f t="shared" si="44"/>
        <v>3181575</v>
      </c>
      <c r="R423" s="36">
        <f t="shared" si="45"/>
        <v>346917.5</v>
      </c>
      <c r="S423" s="36">
        <f t="shared" si="46"/>
        <v>2552450</v>
      </c>
      <c r="T423" s="36">
        <f t="shared" si="47"/>
        <v>48676.299999999996</v>
      </c>
      <c r="U423" s="36">
        <f t="shared" si="48"/>
        <v>84130431.97115384</v>
      </c>
    </row>
    <row r="424" spans="1:21" s="27" customFormat="1" x14ac:dyDescent="0.2">
      <c r="A424" s="13">
        <v>2016</v>
      </c>
      <c r="B424" s="13" t="s">
        <v>19</v>
      </c>
      <c r="C424" s="14"/>
      <c r="D424" s="13" t="s">
        <v>83</v>
      </c>
      <c r="E424" s="27" t="s">
        <v>44</v>
      </c>
      <c r="F424" s="27" t="s">
        <v>105</v>
      </c>
      <c r="G424" s="28" t="s">
        <v>78</v>
      </c>
      <c r="H424" s="35">
        <v>107532</v>
      </c>
      <c r="I424" s="27">
        <v>216</v>
      </c>
      <c r="J424" s="30">
        <v>80</v>
      </c>
      <c r="K424" s="35">
        <f t="shared" si="42"/>
        <v>1344.15</v>
      </c>
      <c r="L424" s="32">
        <v>35.74</v>
      </c>
      <c r="M424" s="32">
        <v>4.9880000000000004</v>
      </c>
      <c r="N424" s="32">
        <v>29.6</v>
      </c>
      <c r="O424" s="33">
        <v>0.54210000000000003</v>
      </c>
      <c r="P424" s="34">
        <f t="shared" si="43"/>
        <v>728.66371500000002</v>
      </c>
      <c r="Q424" s="31">
        <f t="shared" si="44"/>
        <v>3843193.68</v>
      </c>
      <c r="R424" s="36">
        <f t="shared" si="45"/>
        <v>536369.61600000004</v>
      </c>
      <c r="S424" s="36">
        <f t="shared" si="46"/>
        <v>3182947.2</v>
      </c>
      <c r="T424" s="36">
        <f t="shared" si="47"/>
        <v>58293.097200000004</v>
      </c>
      <c r="U424" s="36">
        <f t="shared" si="48"/>
        <v>78354666.601380005</v>
      </c>
    </row>
    <row r="425" spans="1:21" s="27" customFormat="1" x14ac:dyDescent="0.2">
      <c r="A425" s="13">
        <v>2016</v>
      </c>
      <c r="B425" s="13" t="s">
        <v>39</v>
      </c>
      <c r="C425" s="14"/>
      <c r="D425" s="13" t="s">
        <v>82</v>
      </c>
      <c r="E425" s="27" t="s">
        <v>44</v>
      </c>
      <c r="F425" s="27" t="s">
        <v>16</v>
      </c>
      <c r="G425" s="28" t="s">
        <v>87</v>
      </c>
      <c r="H425" s="35">
        <v>298078</v>
      </c>
      <c r="I425" s="27">
        <v>611</v>
      </c>
      <c r="J425" s="30">
        <v>240</v>
      </c>
      <c r="K425" s="35">
        <f t="shared" si="42"/>
        <v>1241.9916666666666</v>
      </c>
      <c r="L425" s="32">
        <v>36.14</v>
      </c>
      <c r="M425" s="32">
        <v>4.32</v>
      </c>
      <c r="N425" s="32">
        <v>32.409999999999997</v>
      </c>
      <c r="O425" s="33">
        <v>0.57250000000000001</v>
      </c>
      <c r="P425" s="34">
        <f t="shared" si="43"/>
        <v>711.04022916666668</v>
      </c>
      <c r="Q425" s="31">
        <f t="shared" si="44"/>
        <v>10772538.92</v>
      </c>
      <c r="R425" s="36">
        <f t="shared" si="45"/>
        <v>1287696.9600000002</v>
      </c>
      <c r="S425" s="36">
        <f t="shared" si="46"/>
        <v>9660707.9799999986</v>
      </c>
      <c r="T425" s="36">
        <f t="shared" si="47"/>
        <v>170649.655</v>
      </c>
      <c r="U425" s="36">
        <f t="shared" si="48"/>
        <v>211945449.42954168</v>
      </c>
    </row>
    <row r="426" spans="1:21" s="27" customFormat="1" x14ac:dyDescent="0.2">
      <c r="A426" s="13">
        <v>2016</v>
      </c>
      <c r="B426" s="13" t="s">
        <v>39</v>
      </c>
      <c r="C426" s="14"/>
      <c r="D426" s="13" t="s">
        <v>83</v>
      </c>
      <c r="E426" s="27" t="s">
        <v>44</v>
      </c>
      <c r="F426" s="27" t="s">
        <v>16</v>
      </c>
      <c r="G426" s="28" t="s">
        <v>86</v>
      </c>
      <c r="H426" s="35">
        <v>106546</v>
      </c>
      <c r="I426" s="27">
        <v>214</v>
      </c>
      <c r="J426" s="30">
        <v>170</v>
      </c>
      <c r="K426" s="35">
        <f t="shared" si="42"/>
        <v>626.74117647058824</v>
      </c>
      <c r="L426" s="32">
        <v>35.53</v>
      </c>
      <c r="M426" s="32">
        <v>4.87</v>
      </c>
      <c r="N426" s="32">
        <v>32.6</v>
      </c>
      <c r="O426" s="33">
        <v>0.54629300000000003</v>
      </c>
      <c r="P426" s="34">
        <f t="shared" si="43"/>
        <v>342.38431751764705</v>
      </c>
      <c r="Q426" s="31">
        <f t="shared" si="44"/>
        <v>3785579.38</v>
      </c>
      <c r="R426" s="36">
        <f t="shared" si="45"/>
        <v>518879.02</v>
      </c>
      <c r="S426" s="36">
        <f t="shared" si="46"/>
        <v>3473399.6</v>
      </c>
      <c r="T426" s="36">
        <f t="shared" si="47"/>
        <v>58205.333978000002</v>
      </c>
      <c r="U426" s="36">
        <f t="shared" si="48"/>
        <v>36479679.494235225</v>
      </c>
    </row>
    <row r="427" spans="1:21" s="27" customFormat="1" x14ac:dyDescent="0.2">
      <c r="A427" s="13">
        <v>2016</v>
      </c>
      <c r="B427" s="13" t="s">
        <v>50</v>
      </c>
      <c r="C427" s="14">
        <v>1.8</v>
      </c>
      <c r="D427" s="13" t="s">
        <v>82</v>
      </c>
      <c r="E427" s="27" t="s">
        <v>44</v>
      </c>
      <c r="F427" s="27" t="s">
        <v>16</v>
      </c>
      <c r="G427" s="28" t="s">
        <v>87</v>
      </c>
      <c r="H427" s="35">
        <v>120581</v>
      </c>
      <c r="I427" s="27">
        <v>242</v>
      </c>
      <c r="J427" s="30">
        <v>100</v>
      </c>
      <c r="K427" s="35">
        <f t="shared" si="42"/>
        <v>1205.81</v>
      </c>
      <c r="L427" s="32">
        <v>36.799999999999997</v>
      </c>
      <c r="M427" s="32">
        <v>4.18</v>
      </c>
      <c r="N427" s="32">
        <v>33</v>
      </c>
      <c r="O427" s="33">
        <v>0.57069999999999999</v>
      </c>
      <c r="P427" s="34">
        <f t="shared" si="43"/>
        <v>688.15576700000008</v>
      </c>
      <c r="Q427" s="31">
        <f t="shared" si="44"/>
        <v>4437380.8</v>
      </c>
      <c r="R427" s="36">
        <f t="shared" si="45"/>
        <v>504028.57999999996</v>
      </c>
      <c r="S427" s="36">
        <f t="shared" si="46"/>
        <v>3979173</v>
      </c>
      <c r="T427" s="36">
        <f t="shared" si="47"/>
        <v>68815.576700000005</v>
      </c>
      <c r="U427" s="36">
        <f t="shared" si="48"/>
        <v>82978510.540627003</v>
      </c>
    </row>
    <row r="428" spans="1:21" s="27" customFormat="1" x14ac:dyDescent="0.2">
      <c r="A428" s="13">
        <v>2016</v>
      </c>
      <c r="B428" s="13" t="s">
        <v>39</v>
      </c>
      <c r="C428" s="14"/>
      <c r="D428" s="13" t="s">
        <v>83</v>
      </c>
      <c r="E428" s="27" t="s">
        <v>44</v>
      </c>
      <c r="F428" s="27" t="s">
        <v>16</v>
      </c>
      <c r="G428" s="28" t="s">
        <v>87</v>
      </c>
      <c r="H428" s="35">
        <v>143506</v>
      </c>
      <c r="I428" s="27">
        <v>289</v>
      </c>
      <c r="J428" s="30">
        <v>120</v>
      </c>
      <c r="K428" s="35">
        <f t="shared" si="42"/>
        <v>1195.8833333333334</v>
      </c>
      <c r="L428" s="32">
        <v>36.92</v>
      </c>
      <c r="M428" s="32">
        <v>5.13</v>
      </c>
      <c r="N428" s="32">
        <v>33.42</v>
      </c>
      <c r="O428" s="33">
        <v>0.54399200000000003</v>
      </c>
      <c r="P428" s="34">
        <f t="shared" si="43"/>
        <v>650.55096626666671</v>
      </c>
      <c r="Q428" s="31">
        <f t="shared" si="44"/>
        <v>5298241.5200000005</v>
      </c>
      <c r="R428" s="36">
        <f t="shared" si="45"/>
        <v>736185.78</v>
      </c>
      <c r="S428" s="36">
        <f t="shared" si="46"/>
        <v>4795970.5200000005</v>
      </c>
      <c r="T428" s="36">
        <f t="shared" si="47"/>
        <v>78066.115952000007</v>
      </c>
      <c r="U428" s="36">
        <f t="shared" si="48"/>
        <v>93357966.965064272</v>
      </c>
    </row>
    <row r="429" spans="1:21" s="27" customFormat="1" x14ac:dyDescent="0.2">
      <c r="A429" s="13">
        <v>2016</v>
      </c>
      <c r="B429" s="13" t="s">
        <v>39</v>
      </c>
      <c r="C429" s="14"/>
      <c r="D429" s="13" t="s">
        <v>83</v>
      </c>
      <c r="E429" s="27" t="s">
        <v>44</v>
      </c>
      <c r="F429" s="27" t="s">
        <v>25</v>
      </c>
      <c r="G429" s="28" t="s">
        <v>88</v>
      </c>
      <c r="H429" s="35">
        <v>134035</v>
      </c>
      <c r="I429" s="27">
        <v>269</v>
      </c>
      <c r="J429" s="30">
        <v>71</v>
      </c>
      <c r="K429" s="35">
        <f t="shared" si="42"/>
        <v>1887.8169014084508</v>
      </c>
      <c r="L429" s="32">
        <v>37.799999999999997</v>
      </c>
      <c r="M429" s="32">
        <v>3.92</v>
      </c>
      <c r="N429" s="32">
        <v>33.200000000000003</v>
      </c>
      <c r="O429" s="33">
        <v>0.57609999999999995</v>
      </c>
      <c r="P429" s="34">
        <f t="shared" si="43"/>
        <v>1087.5713169014084</v>
      </c>
      <c r="Q429" s="31">
        <f t="shared" si="44"/>
        <v>5066523</v>
      </c>
      <c r="R429" s="36">
        <f t="shared" si="45"/>
        <v>525417.19999999995</v>
      </c>
      <c r="S429" s="36">
        <f t="shared" si="46"/>
        <v>4449962</v>
      </c>
      <c r="T429" s="36">
        <f t="shared" si="47"/>
        <v>77217.563499999989</v>
      </c>
      <c r="U429" s="36">
        <f t="shared" si="48"/>
        <v>145772621.46088028</v>
      </c>
    </row>
    <row r="430" spans="1:21" s="27" customFormat="1" x14ac:dyDescent="0.2">
      <c r="A430" s="13">
        <v>2016</v>
      </c>
      <c r="B430" s="13" t="s">
        <v>39</v>
      </c>
      <c r="C430" s="14"/>
      <c r="D430" s="13" t="s">
        <v>82</v>
      </c>
      <c r="E430" s="27" t="s">
        <v>44</v>
      </c>
      <c r="F430" s="27" t="s">
        <v>16</v>
      </c>
      <c r="G430" s="28" t="s">
        <v>86</v>
      </c>
      <c r="H430" s="35">
        <v>16844</v>
      </c>
      <c r="I430" s="27">
        <v>34</v>
      </c>
      <c r="J430" s="30">
        <v>30</v>
      </c>
      <c r="K430" s="35">
        <f t="shared" si="42"/>
        <v>561.4666666666667</v>
      </c>
      <c r="L430" s="32">
        <v>34</v>
      </c>
      <c r="M430" s="32">
        <v>5.2</v>
      </c>
      <c r="N430" s="32">
        <v>32.43</v>
      </c>
      <c r="O430" s="33">
        <v>0.50700000000000001</v>
      </c>
      <c r="P430" s="34">
        <f t="shared" si="43"/>
        <v>284.66359999999997</v>
      </c>
      <c r="Q430" s="31">
        <f t="shared" si="44"/>
        <v>572696</v>
      </c>
      <c r="R430" s="36">
        <f t="shared" si="45"/>
        <v>87588.800000000003</v>
      </c>
      <c r="S430" s="36">
        <f t="shared" si="46"/>
        <v>546250.92000000004</v>
      </c>
      <c r="T430" s="36">
        <f t="shared" si="47"/>
        <v>8539.9079999999994</v>
      </c>
      <c r="U430" s="36">
        <f t="shared" si="48"/>
        <v>4794873.6783999996</v>
      </c>
    </row>
    <row r="431" spans="1:21" s="27" customFormat="1" x14ac:dyDescent="0.2">
      <c r="A431" s="13">
        <v>2016</v>
      </c>
      <c r="B431" s="13" t="s">
        <v>39</v>
      </c>
      <c r="C431" s="14"/>
      <c r="D431" s="13" t="s">
        <v>83</v>
      </c>
      <c r="E431" s="27" t="s">
        <v>44</v>
      </c>
      <c r="F431" s="27" t="s">
        <v>25</v>
      </c>
      <c r="G431" s="28" t="s">
        <v>78</v>
      </c>
      <c r="H431" s="35">
        <v>106100</v>
      </c>
      <c r="I431" s="27">
        <v>216</v>
      </c>
      <c r="J431" s="30">
        <v>53.5</v>
      </c>
      <c r="K431" s="35">
        <f t="shared" si="42"/>
        <v>1983.1775700934579</v>
      </c>
      <c r="L431" s="32">
        <v>36</v>
      </c>
      <c r="M431" s="32">
        <v>3.85</v>
      </c>
      <c r="N431" s="32">
        <v>27.3</v>
      </c>
      <c r="O431" s="33">
        <v>0.55889999999999995</v>
      </c>
      <c r="P431" s="34">
        <f t="shared" si="43"/>
        <v>1108.3979439252334</v>
      </c>
      <c r="Q431" s="31">
        <f t="shared" si="44"/>
        <v>3819600</v>
      </c>
      <c r="R431" s="36">
        <f t="shared" si="45"/>
        <v>408485</v>
      </c>
      <c r="S431" s="36">
        <f t="shared" si="46"/>
        <v>2896530</v>
      </c>
      <c r="T431" s="36">
        <f t="shared" si="47"/>
        <v>59299.289999999994</v>
      </c>
      <c r="U431" s="36">
        <f t="shared" si="48"/>
        <v>117601021.85046726</v>
      </c>
    </row>
    <row r="432" spans="1:21" s="27" customFormat="1" x14ac:dyDescent="0.2">
      <c r="A432" s="13">
        <v>2016</v>
      </c>
      <c r="B432" s="13" t="s">
        <v>39</v>
      </c>
      <c r="C432" s="14"/>
      <c r="D432" s="13" t="s">
        <v>83</v>
      </c>
      <c r="E432" s="27" t="s">
        <v>44</v>
      </c>
      <c r="F432" s="27" t="s">
        <v>25</v>
      </c>
      <c r="G432" s="28" t="s">
        <v>78</v>
      </c>
      <c r="H432" s="35">
        <v>95265</v>
      </c>
      <c r="I432" s="27">
        <v>201</v>
      </c>
      <c r="J432" s="30">
        <v>61</v>
      </c>
      <c r="K432" s="35">
        <f t="shared" si="42"/>
        <v>1561.7213114754099</v>
      </c>
      <c r="L432" s="32">
        <v>35.299999999999997</v>
      </c>
      <c r="M432" s="32">
        <v>4.07</v>
      </c>
      <c r="N432" s="32">
        <v>27.5</v>
      </c>
      <c r="O432" s="33">
        <v>0.54659999999999997</v>
      </c>
      <c r="P432" s="34">
        <f t="shared" si="43"/>
        <v>853.63686885245897</v>
      </c>
      <c r="Q432" s="31">
        <f t="shared" si="44"/>
        <v>3362854.4999999995</v>
      </c>
      <c r="R432" s="36">
        <f t="shared" si="45"/>
        <v>387728.55000000005</v>
      </c>
      <c r="S432" s="36">
        <f t="shared" si="46"/>
        <v>2619787.5</v>
      </c>
      <c r="T432" s="36">
        <f t="shared" si="47"/>
        <v>52071.848999999995</v>
      </c>
      <c r="U432" s="36">
        <f t="shared" si="48"/>
        <v>81321716.311229497</v>
      </c>
    </row>
    <row r="433" spans="1:21" s="27" customFormat="1" x14ac:dyDescent="0.2">
      <c r="A433" s="13">
        <v>2016</v>
      </c>
      <c r="B433" s="13" t="s">
        <v>39</v>
      </c>
      <c r="C433" s="14"/>
      <c r="D433" s="13" t="s">
        <v>83</v>
      </c>
      <c r="E433" s="27" t="s">
        <v>44</v>
      </c>
      <c r="F433" s="27" t="s">
        <v>25</v>
      </c>
      <c r="G433" s="28" t="s">
        <v>78</v>
      </c>
      <c r="H433" s="35">
        <v>93639</v>
      </c>
      <c r="I433" s="27">
        <v>189</v>
      </c>
      <c r="J433" s="30">
        <v>61</v>
      </c>
      <c r="K433" s="35">
        <f t="shared" si="42"/>
        <v>1535.0655737704917</v>
      </c>
      <c r="L433" s="32">
        <v>36.4</v>
      </c>
      <c r="M433" s="32">
        <v>4.66</v>
      </c>
      <c r="N433" s="32">
        <v>28.4</v>
      </c>
      <c r="O433" s="33">
        <v>0.56699999999999995</v>
      </c>
      <c r="P433" s="34">
        <f t="shared" si="43"/>
        <v>870.38218032786881</v>
      </c>
      <c r="Q433" s="31">
        <f t="shared" si="44"/>
        <v>3408459.6</v>
      </c>
      <c r="R433" s="36">
        <f t="shared" si="45"/>
        <v>436357.74</v>
      </c>
      <c r="S433" s="36">
        <f t="shared" si="46"/>
        <v>2659347.6</v>
      </c>
      <c r="T433" s="36">
        <f t="shared" si="47"/>
        <v>53093.312999999995</v>
      </c>
      <c r="U433" s="36">
        <f t="shared" si="48"/>
        <v>81501716.983721301</v>
      </c>
    </row>
    <row r="434" spans="1:21" s="27" customFormat="1" x14ac:dyDescent="0.2">
      <c r="A434" s="13">
        <v>2016</v>
      </c>
      <c r="B434" s="13" t="s">
        <v>17</v>
      </c>
      <c r="C434" s="14"/>
      <c r="D434" s="13" t="s">
        <v>83</v>
      </c>
      <c r="E434" s="27" t="s">
        <v>44</v>
      </c>
      <c r="F434" s="27" t="s">
        <v>111</v>
      </c>
      <c r="G434" s="28" t="s">
        <v>79</v>
      </c>
      <c r="H434" s="35">
        <v>175310</v>
      </c>
      <c r="I434" s="27">
        <v>366</v>
      </c>
      <c r="J434" s="30">
        <v>175</v>
      </c>
      <c r="K434" s="35">
        <f t="shared" si="42"/>
        <v>1001.7714285714286</v>
      </c>
      <c r="L434" s="32">
        <v>36.11</v>
      </c>
      <c r="M434" s="32">
        <v>4.67</v>
      </c>
      <c r="N434" s="32">
        <v>26.51</v>
      </c>
      <c r="O434" s="33">
        <v>0.55489999999999995</v>
      </c>
      <c r="P434" s="34">
        <f t="shared" si="43"/>
        <v>555.88296571428566</v>
      </c>
      <c r="Q434" s="31">
        <f t="shared" si="44"/>
        <v>6330444.0999999996</v>
      </c>
      <c r="R434" s="36">
        <f t="shared" si="45"/>
        <v>818697.7</v>
      </c>
      <c r="S434" s="36">
        <f t="shared" si="46"/>
        <v>4647468.1000000006</v>
      </c>
      <c r="T434" s="36">
        <f t="shared" si="47"/>
        <v>97279.518999999986</v>
      </c>
      <c r="U434" s="36">
        <f t="shared" si="48"/>
        <v>97451842.719371423</v>
      </c>
    </row>
    <row r="435" spans="1:21" s="27" customFormat="1" x14ac:dyDescent="0.2">
      <c r="A435" s="13">
        <v>2016</v>
      </c>
      <c r="B435" s="13" t="s">
        <v>19</v>
      </c>
      <c r="C435" s="14"/>
      <c r="D435" s="13" t="s">
        <v>83</v>
      </c>
      <c r="E435" s="27" t="s">
        <v>44</v>
      </c>
      <c r="F435" s="27" t="s">
        <v>97</v>
      </c>
      <c r="G435" s="28" t="s">
        <v>79</v>
      </c>
      <c r="H435" s="35">
        <v>2255</v>
      </c>
      <c r="I435" s="27">
        <v>5</v>
      </c>
      <c r="J435" s="30">
        <v>2.76</v>
      </c>
      <c r="K435" s="35">
        <f t="shared" si="42"/>
        <v>817.02898550724649</v>
      </c>
      <c r="L435" s="32">
        <v>36.200000000000003</v>
      </c>
      <c r="M435" s="32">
        <v>4.58</v>
      </c>
      <c r="N435" s="32">
        <v>27.34</v>
      </c>
      <c r="O435" s="33">
        <v>0.49280000000000002</v>
      </c>
      <c r="P435" s="34">
        <f t="shared" si="43"/>
        <v>402.63188405797109</v>
      </c>
      <c r="Q435" s="31">
        <f t="shared" si="44"/>
        <v>81631</v>
      </c>
      <c r="R435" s="36">
        <f t="shared" si="45"/>
        <v>10327.9</v>
      </c>
      <c r="S435" s="36">
        <f t="shared" si="46"/>
        <v>61651.7</v>
      </c>
      <c r="T435" s="36">
        <f t="shared" si="47"/>
        <v>1111.2640000000001</v>
      </c>
      <c r="U435" s="36">
        <f t="shared" si="48"/>
        <v>907934.89855072484</v>
      </c>
    </row>
    <row r="436" spans="1:21" s="27" customFormat="1" x14ac:dyDescent="0.2">
      <c r="A436" s="13">
        <v>2016</v>
      </c>
      <c r="B436" s="13" t="s">
        <v>17</v>
      </c>
      <c r="C436" s="14"/>
      <c r="D436" s="13" t="s">
        <v>83</v>
      </c>
      <c r="E436" s="27" t="s">
        <v>44</v>
      </c>
      <c r="F436" s="27" t="s">
        <v>47</v>
      </c>
      <c r="G436" s="28" t="s">
        <v>78</v>
      </c>
      <c r="H436" s="35">
        <v>161693</v>
      </c>
      <c r="I436" s="27">
        <v>324</v>
      </c>
      <c r="J436" s="30">
        <v>280</v>
      </c>
      <c r="K436" s="35">
        <f t="shared" si="42"/>
        <v>577.47500000000002</v>
      </c>
      <c r="L436" s="32">
        <v>35.700000000000003</v>
      </c>
      <c r="M436" s="32">
        <v>4.42</v>
      </c>
      <c r="N436" s="32">
        <v>29.1</v>
      </c>
      <c r="O436" s="33">
        <v>0.55869999999999997</v>
      </c>
      <c r="P436" s="34">
        <f t="shared" si="43"/>
        <v>322.63528249999996</v>
      </c>
      <c r="Q436" s="31">
        <f t="shared" si="44"/>
        <v>5772440.1000000006</v>
      </c>
      <c r="R436" s="36">
        <f t="shared" si="45"/>
        <v>714683.05999999994</v>
      </c>
      <c r="S436" s="36">
        <f t="shared" si="46"/>
        <v>4705266.3</v>
      </c>
      <c r="T436" s="36">
        <f t="shared" si="47"/>
        <v>90337.879099999991</v>
      </c>
      <c r="U436" s="36">
        <f t="shared" si="48"/>
        <v>52167866.733272493</v>
      </c>
    </row>
    <row r="437" spans="1:21" s="27" customFormat="1" x14ac:dyDescent="0.2">
      <c r="A437" s="13">
        <v>2016</v>
      </c>
      <c r="B437" s="13" t="s">
        <v>50</v>
      </c>
      <c r="C437" s="14">
        <v>0.7</v>
      </c>
      <c r="D437" s="13" t="s">
        <v>82</v>
      </c>
      <c r="E437" s="27" t="s">
        <v>44</v>
      </c>
      <c r="F437" s="27" t="s">
        <v>16</v>
      </c>
      <c r="G437" s="28" t="s">
        <v>87</v>
      </c>
      <c r="H437" s="35">
        <v>167830</v>
      </c>
      <c r="I437" s="27">
        <v>342</v>
      </c>
      <c r="J437" s="30">
        <v>142.5</v>
      </c>
      <c r="K437" s="35">
        <f t="shared" si="42"/>
        <v>1177.7543859649122</v>
      </c>
      <c r="L437" s="32">
        <v>37.53</v>
      </c>
      <c r="M437" s="32">
        <v>4.41</v>
      </c>
      <c r="N437" s="32">
        <v>33.479999999999997</v>
      </c>
      <c r="O437" s="33">
        <v>0.5776</v>
      </c>
      <c r="P437" s="34">
        <f t="shared" si="43"/>
        <v>680.27093333333335</v>
      </c>
      <c r="Q437" s="31">
        <f t="shared" si="44"/>
        <v>6298659.9000000004</v>
      </c>
      <c r="R437" s="36">
        <f t="shared" si="45"/>
        <v>740130.3</v>
      </c>
      <c r="S437" s="36">
        <f t="shared" si="46"/>
        <v>5618948.3999999994</v>
      </c>
      <c r="T437" s="36">
        <f t="shared" si="47"/>
        <v>96938.608000000007</v>
      </c>
      <c r="U437" s="36">
        <f t="shared" si="48"/>
        <v>114169870.74133334</v>
      </c>
    </row>
    <row r="438" spans="1:21" s="27" customFormat="1" x14ac:dyDescent="0.2">
      <c r="A438" s="13">
        <v>2016</v>
      </c>
      <c r="B438" s="13" t="s">
        <v>39</v>
      </c>
      <c r="C438" s="14"/>
      <c r="D438" s="13" t="s">
        <v>83</v>
      </c>
      <c r="E438" s="27" t="s">
        <v>44</v>
      </c>
      <c r="F438" s="27" t="s">
        <v>25</v>
      </c>
      <c r="G438" s="28" t="s">
        <v>88</v>
      </c>
      <c r="H438" s="35">
        <v>104871</v>
      </c>
      <c r="I438" s="27">
        <v>214</v>
      </c>
      <c r="J438" s="30">
        <v>59</v>
      </c>
      <c r="K438" s="35">
        <f t="shared" si="42"/>
        <v>1777.4745762711864</v>
      </c>
      <c r="L438" s="32">
        <v>36.5</v>
      </c>
      <c r="M438" s="32">
        <v>4.22</v>
      </c>
      <c r="N438" s="32">
        <v>31</v>
      </c>
      <c r="O438" s="33">
        <v>0.56789999999999996</v>
      </c>
      <c r="P438" s="34">
        <f t="shared" si="43"/>
        <v>1009.4278118644067</v>
      </c>
      <c r="Q438" s="31">
        <f t="shared" si="44"/>
        <v>3827791.5</v>
      </c>
      <c r="R438" s="36">
        <f t="shared" si="45"/>
        <v>442555.62</v>
      </c>
      <c r="S438" s="36">
        <f t="shared" si="46"/>
        <v>3251001</v>
      </c>
      <c r="T438" s="36">
        <f t="shared" si="47"/>
        <v>59556.240899999997</v>
      </c>
      <c r="U438" s="36">
        <f t="shared" si="48"/>
        <v>105859704.0580322</v>
      </c>
    </row>
    <row r="439" spans="1:21" s="27" customFormat="1" x14ac:dyDescent="0.2">
      <c r="A439" s="13">
        <v>2016</v>
      </c>
      <c r="B439" s="13" t="s">
        <v>39</v>
      </c>
      <c r="C439" s="14">
        <v>2.5</v>
      </c>
      <c r="D439" s="13" t="s">
        <v>83</v>
      </c>
      <c r="E439" s="27" t="s">
        <v>44</v>
      </c>
      <c r="F439" s="27" t="s">
        <v>16</v>
      </c>
      <c r="G439" s="28" t="s">
        <v>87</v>
      </c>
      <c r="H439" s="35">
        <v>139311</v>
      </c>
      <c r="I439" s="27">
        <v>286</v>
      </c>
      <c r="J439" s="30">
        <v>120</v>
      </c>
      <c r="K439" s="35">
        <f t="shared" si="42"/>
        <v>1160.925</v>
      </c>
      <c r="L439" s="32">
        <v>36</v>
      </c>
      <c r="M439" s="32">
        <v>4.66</v>
      </c>
      <c r="N439" s="32">
        <v>30.93</v>
      </c>
      <c r="O439" s="33">
        <v>0.56320000000000003</v>
      </c>
      <c r="P439" s="34">
        <f t="shared" si="43"/>
        <v>653.83296000000007</v>
      </c>
      <c r="Q439" s="31">
        <f t="shared" si="44"/>
        <v>5015196</v>
      </c>
      <c r="R439" s="36">
        <f t="shared" si="45"/>
        <v>649189.26</v>
      </c>
      <c r="S439" s="36">
        <f t="shared" si="46"/>
        <v>4308889.2299999995</v>
      </c>
      <c r="T439" s="36">
        <f t="shared" si="47"/>
        <v>78459.955200000011</v>
      </c>
      <c r="U439" s="36">
        <f t="shared" si="48"/>
        <v>91086123.49056001</v>
      </c>
    </row>
    <row r="440" spans="1:21" s="27" customFormat="1" x14ac:dyDescent="0.2">
      <c r="A440" s="13">
        <v>2016</v>
      </c>
      <c r="B440" s="13" t="s">
        <v>17</v>
      </c>
      <c r="C440" s="14"/>
      <c r="D440" s="13" t="s">
        <v>83</v>
      </c>
      <c r="E440" s="27" t="s">
        <v>44</v>
      </c>
      <c r="F440" s="27" t="s">
        <v>47</v>
      </c>
      <c r="G440" s="28" t="s">
        <v>87</v>
      </c>
      <c r="H440" s="35">
        <v>14747</v>
      </c>
      <c r="I440" s="27">
        <v>31</v>
      </c>
      <c r="J440" s="30">
        <v>22</v>
      </c>
      <c r="K440" s="35">
        <f t="shared" si="42"/>
        <v>670.31818181818187</v>
      </c>
      <c r="L440" s="32">
        <v>34.5</v>
      </c>
      <c r="M440" s="32">
        <v>4.8899999999999997</v>
      </c>
      <c r="N440" s="32">
        <v>30.2</v>
      </c>
      <c r="O440" s="33">
        <v>0.52900000000000003</v>
      </c>
      <c r="P440" s="34">
        <f t="shared" si="43"/>
        <v>354.59831818181823</v>
      </c>
      <c r="Q440" s="31">
        <f t="shared" si="44"/>
        <v>508771.5</v>
      </c>
      <c r="R440" s="36">
        <f t="shared" si="45"/>
        <v>72112.83</v>
      </c>
      <c r="S440" s="36">
        <f t="shared" si="46"/>
        <v>445359.39999999997</v>
      </c>
      <c r="T440" s="36">
        <f t="shared" si="47"/>
        <v>7801.1630000000005</v>
      </c>
      <c r="U440" s="36">
        <f t="shared" si="48"/>
        <v>5229261.3982272735</v>
      </c>
    </row>
    <row r="441" spans="1:21" s="27" customFormat="1" x14ac:dyDescent="0.2">
      <c r="A441" s="13">
        <v>2016</v>
      </c>
      <c r="B441" s="13" t="s">
        <v>39</v>
      </c>
      <c r="C441" s="14">
        <v>3.25</v>
      </c>
      <c r="D441" s="13" t="s">
        <v>83</v>
      </c>
      <c r="E441" s="27" t="s">
        <v>44</v>
      </c>
      <c r="F441" s="27" t="s">
        <v>25</v>
      </c>
      <c r="G441" s="28" t="s">
        <v>78</v>
      </c>
      <c r="H441" s="35">
        <v>117886</v>
      </c>
      <c r="I441" s="27">
        <v>245</v>
      </c>
      <c r="J441" s="30">
        <v>80</v>
      </c>
      <c r="K441" s="35">
        <f t="shared" si="42"/>
        <v>1473.575</v>
      </c>
      <c r="L441" s="32">
        <v>35.9</v>
      </c>
      <c r="M441" s="32">
        <v>4.2300000000000004</v>
      </c>
      <c r="N441" s="32">
        <v>28.5</v>
      </c>
      <c r="O441" s="33">
        <v>0.55769999999999997</v>
      </c>
      <c r="P441" s="34">
        <f t="shared" si="43"/>
        <v>821.81277749999992</v>
      </c>
      <c r="Q441" s="31">
        <f t="shared" si="44"/>
        <v>4232107.3999999994</v>
      </c>
      <c r="R441" s="36">
        <f t="shared" si="45"/>
        <v>498657.78</v>
      </c>
      <c r="S441" s="36">
        <f t="shared" si="46"/>
        <v>3359751</v>
      </c>
      <c r="T441" s="36">
        <f t="shared" si="47"/>
        <v>65745.022199999992</v>
      </c>
      <c r="U441" s="36">
        <f t="shared" si="48"/>
        <v>96880221.088364989</v>
      </c>
    </row>
    <row r="442" spans="1:21" s="27" customFormat="1" x14ac:dyDescent="0.2">
      <c r="A442" s="13">
        <v>2016</v>
      </c>
      <c r="B442" s="13" t="s">
        <v>39</v>
      </c>
      <c r="C442" s="14"/>
      <c r="D442" s="13" t="s">
        <v>82</v>
      </c>
      <c r="E442" s="27" t="s">
        <v>44</v>
      </c>
      <c r="F442" s="27" t="s">
        <v>16</v>
      </c>
      <c r="G442" s="28" t="s">
        <v>87</v>
      </c>
      <c r="H442" s="35">
        <v>263203</v>
      </c>
      <c r="I442" s="27">
        <v>541</v>
      </c>
      <c r="J442" s="30">
        <v>240</v>
      </c>
      <c r="K442" s="35">
        <f t="shared" si="42"/>
        <v>1096.6791666666666</v>
      </c>
      <c r="L442" s="32">
        <v>36.03</v>
      </c>
      <c r="M442" s="32">
        <v>4</v>
      </c>
      <c r="N442" s="32">
        <v>32.61</v>
      </c>
      <c r="O442" s="33">
        <v>0.57450000000000001</v>
      </c>
      <c r="P442" s="34">
        <f t="shared" si="43"/>
        <v>630.04218125000011</v>
      </c>
      <c r="Q442" s="31">
        <f t="shared" si="44"/>
        <v>9483204.0899999999</v>
      </c>
      <c r="R442" s="36">
        <f t="shared" si="45"/>
        <v>1052812</v>
      </c>
      <c r="S442" s="36">
        <f t="shared" si="46"/>
        <v>8583049.8300000001</v>
      </c>
      <c r="T442" s="36">
        <f t="shared" si="47"/>
        <v>151210.12350000002</v>
      </c>
      <c r="U442" s="36">
        <f t="shared" si="48"/>
        <v>165828992.23154378</v>
      </c>
    </row>
    <row r="443" spans="1:21" s="27" customFormat="1" x14ac:dyDescent="0.2">
      <c r="A443" s="13">
        <v>2016</v>
      </c>
      <c r="B443" s="13" t="s">
        <v>50</v>
      </c>
      <c r="C443" s="14">
        <v>1.5</v>
      </c>
      <c r="D443" s="13" t="s">
        <v>83</v>
      </c>
      <c r="E443" s="27" t="s">
        <v>44</v>
      </c>
      <c r="F443" s="27" t="s">
        <v>16</v>
      </c>
      <c r="G443" s="28" t="s">
        <v>87</v>
      </c>
      <c r="H443" s="35">
        <v>129181</v>
      </c>
      <c r="I443" s="27">
        <v>262</v>
      </c>
      <c r="J443" s="30">
        <v>120</v>
      </c>
      <c r="K443" s="35">
        <f t="shared" si="42"/>
        <v>1076.5083333333334</v>
      </c>
      <c r="L443" s="32">
        <v>35.799999999999997</v>
      </c>
      <c r="M443" s="32">
        <v>4.7300000000000004</v>
      </c>
      <c r="N443" s="32">
        <v>31.7</v>
      </c>
      <c r="O443" s="33">
        <v>0.56340000000000001</v>
      </c>
      <c r="P443" s="34">
        <f t="shared" si="43"/>
        <v>606.50479500000006</v>
      </c>
      <c r="Q443" s="31">
        <f t="shared" si="44"/>
        <v>4624679.8</v>
      </c>
      <c r="R443" s="36">
        <f t="shared" si="45"/>
        <v>611026.13</v>
      </c>
      <c r="S443" s="36">
        <f t="shared" si="46"/>
        <v>4095037.6999999997</v>
      </c>
      <c r="T443" s="36">
        <f t="shared" si="47"/>
        <v>72780.575400000002</v>
      </c>
      <c r="U443" s="36">
        <f t="shared" si="48"/>
        <v>78348895.922895014</v>
      </c>
    </row>
    <row r="444" spans="1:21" s="27" customFormat="1" x14ac:dyDescent="0.2">
      <c r="A444" s="13">
        <v>2016</v>
      </c>
      <c r="B444" s="13" t="s">
        <v>39</v>
      </c>
      <c r="C444" s="14">
        <v>2</v>
      </c>
      <c r="D444" s="13" t="s">
        <v>83</v>
      </c>
      <c r="E444" s="27" t="s">
        <v>44</v>
      </c>
      <c r="F444" s="27" t="s">
        <v>16</v>
      </c>
      <c r="G444" s="28" t="s">
        <v>87</v>
      </c>
      <c r="H444" s="35">
        <v>148337</v>
      </c>
      <c r="I444" s="27">
        <v>303</v>
      </c>
      <c r="J444" s="30">
        <v>195</v>
      </c>
      <c r="K444" s="35">
        <f t="shared" si="42"/>
        <v>760.70256410256411</v>
      </c>
      <c r="L444" s="32">
        <v>35.409999999999997</v>
      </c>
      <c r="M444" s="32">
        <v>4.8899999999999997</v>
      </c>
      <c r="N444" s="32">
        <v>31.69</v>
      </c>
      <c r="O444" s="33">
        <v>0.55578700000000003</v>
      </c>
      <c r="P444" s="34">
        <f t="shared" si="43"/>
        <v>422.78859599487186</v>
      </c>
      <c r="Q444" s="31">
        <f t="shared" si="44"/>
        <v>5252613.17</v>
      </c>
      <c r="R444" s="36">
        <f t="shared" si="45"/>
        <v>725367.92999999993</v>
      </c>
      <c r="S444" s="36">
        <f t="shared" si="46"/>
        <v>4700799.53</v>
      </c>
      <c r="T444" s="36">
        <f t="shared" si="47"/>
        <v>82443.776219000007</v>
      </c>
      <c r="U444" s="36">
        <f t="shared" si="48"/>
        <v>62715191.964091308</v>
      </c>
    </row>
    <row r="445" spans="1:21" s="27" customFormat="1" x14ac:dyDescent="0.2">
      <c r="A445" s="13">
        <v>2016</v>
      </c>
      <c r="B445" s="13" t="s">
        <v>39</v>
      </c>
      <c r="C445" s="14"/>
      <c r="D445" s="13" t="s">
        <v>82</v>
      </c>
      <c r="E445" s="27" t="s">
        <v>44</v>
      </c>
      <c r="F445" s="27" t="s">
        <v>16</v>
      </c>
      <c r="G445" s="28" t="s">
        <v>87</v>
      </c>
      <c r="H445" s="35">
        <v>42411</v>
      </c>
      <c r="I445" s="27">
        <v>87</v>
      </c>
      <c r="J445" s="30">
        <v>40</v>
      </c>
      <c r="K445" s="35">
        <f t="shared" si="42"/>
        <v>1060.2750000000001</v>
      </c>
      <c r="L445" s="32">
        <v>36.22</v>
      </c>
      <c r="M445" s="32">
        <v>3.95</v>
      </c>
      <c r="N445" s="32">
        <v>32.950000000000003</v>
      </c>
      <c r="O445" s="33">
        <v>0.56479999999999997</v>
      </c>
      <c r="P445" s="34">
        <f t="shared" si="43"/>
        <v>598.84331999999995</v>
      </c>
      <c r="Q445" s="31">
        <f t="shared" si="44"/>
        <v>1536126.42</v>
      </c>
      <c r="R445" s="36">
        <f t="shared" si="45"/>
        <v>167523.45000000001</v>
      </c>
      <c r="S445" s="36">
        <f t="shared" si="46"/>
        <v>1397442.4500000002</v>
      </c>
      <c r="T445" s="36">
        <f t="shared" si="47"/>
        <v>23953.732799999998</v>
      </c>
      <c r="U445" s="36">
        <f t="shared" si="48"/>
        <v>25397544.044519998</v>
      </c>
    </row>
    <row r="446" spans="1:21" s="27" customFormat="1" x14ac:dyDescent="0.2">
      <c r="A446" s="13">
        <v>2016</v>
      </c>
      <c r="B446" s="13" t="s">
        <v>39</v>
      </c>
      <c r="C446" s="14"/>
      <c r="D446" s="13" t="s">
        <v>82</v>
      </c>
      <c r="E446" s="27" t="s">
        <v>44</v>
      </c>
      <c r="F446" s="27" t="s">
        <v>16</v>
      </c>
      <c r="G446" s="28" t="s">
        <v>87</v>
      </c>
      <c r="H446" s="35">
        <v>61402</v>
      </c>
      <c r="I446" s="27">
        <v>125</v>
      </c>
      <c r="J446" s="30">
        <v>68</v>
      </c>
      <c r="K446" s="35">
        <f t="shared" si="42"/>
        <v>902.97058823529414</v>
      </c>
      <c r="L446" s="32">
        <v>35.979999999999997</v>
      </c>
      <c r="M446" s="32">
        <v>5.36</v>
      </c>
      <c r="N446" s="32">
        <v>33.520000000000003</v>
      </c>
      <c r="O446" s="33">
        <v>0.49569999999999997</v>
      </c>
      <c r="P446" s="34">
        <f t="shared" si="43"/>
        <v>447.60252058823528</v>
      </c>
      <c r="Q446" s="31">
        <f t="shared" si="44"/>
        <v>2209243.96</v>
      </c>
      <c r="R446" s="36">
        <f t="shared" si="45"/>
        <v>329114.72000000003</v>
      </c>
      <c r="S446" s="36">
        <f t="shared" si="46"/>
        <v>2058195.0400000003</v>
      </c>
      <c r="T446" s="36">
        <f t="shared" si="47"/>
        <v>30436.971399999999</v>
      </c>
      <c r="U446" s="36">
        <f t="shared" si="48"/>
        <v>27483689.969158821</v>
      </c>
    </row>
    <row r="447" spans="1:21" s="27" customFormat="1" x14ac:dyDescent="0.2">
      <c r="A447" s="13">
        <v>2016</v>
      </c>
      <c r="B447" s="13" t="s">
        <v>17</v>
      </c>
      <c r="C447" s="14"/>
      <c r="D447" s="13" t="s">
        <v>83</v>
      </c>
      <c r="E447" s="27" t="s">
        <v>44</v>
      </c>
      <c r="F447" s="27" t="s">
        <v>47</v>
      </c>
      <c r="G447" s="28" t="s">
        <v>78</v>
      </c>
      <c r="H447" s="35">
        <v>67459</v>
      </c>
      <c r="I447" s="27">
        <v>132</v>
      </c>
      <c r="J447" s="30">
        <v>117</v>
      </c>
      <c r="K447" s="35">
        <f t="shared" si="42"/>
        <v>576.57264957264954</v>
      </c>
      <c r="L447" s="32">
        <v>36</v>
      </c>
      <c r="M447" s="32">
        <v>4.7699999999999996</v>
      </c>
      <c r="N447" s="32">
        <v>28.9</v>
      </c>
      <c r="O447" s="33">
        <v>0.56240000000000001</v>
      </c>
      <c r="P447" s="34">
        <f t="shared" si="43"/>
        <v>324.26445811965812</v>
      </c>
      <c r="Q447" s="31">
        <f t="shared" si="44"/>
        <v>2428524</v>
      </c>
      <c r="R447" s="36">
        <f t="shared" si="45"/>
        <v>321779.43</v>
      </c>
      <c r="S447" s="36">
        <f t="shared" si="46"/>
        <v>1949565.0999999999</v>
      </c>
      <c r="T447" s="36">
        <f t="shared" si="47"/>
        <v>37938.941599999998</v>
      </c>
      <c r="U447" s="36">
        <f t="shared" si="48"/>
        <v>21874556.080294017</v>
      </c>
    </row>
    <row r="448" spans="1:21" s="27" customFormat="1" x14ac:dyDescent="0.2">
      <c r="A448" s="13">
        <v>2016</v>
      </c>
      <c r="B448" s="13" t="s">
        <v>50</v>
      </c>
      <c r="C448" s="14">
        <v>1</v>
      </c>
      <c r="D448" s="13" t="s">
        <v>83</v>
      </c>
      <c r="E448" s="27" t="s">
        <v>44</v>
      </c>
      <c r="F448" s="27" t="s">
        <v>16</v>
      </c>
      <c r="G448" s="28" t="s">
        <v>87</v>
      </c>
      <c r="H448" s="35">
        <v>86989</v>
      </c>
      <c r="I448" s="27">
        <v>180</v>
      </c>
      <c r="J448" s="30">
        <v>120</v>
      </c>
      <c r="K448" s="35">
        <f t="shared" si="42"/>
        <v>724.9083333333333</v>
      </c>
      <c r="L448" s="32">
        <v>36.4</v>
      </c>
      <c r="M448" s="32">
        <v>4.99</v>
      </c>
      <c r="N448" s="32">
        <v>31.6</v>
      </c>
      <c r="O448" s="33">
        <v>0.55130000000000001</v>
      </c>
      <c r="P448" s="34">
        <f t="shared" si="43"/>
        <v>399.6419641666667</v>
      </c>
      <c r="Q448" s="31">
        <f t="shared" si="44"/>
        <v>3166399.6</v>
      </c>
      <c r="R448" s="36">
        <f t="shared" si="45"/>
        <v>434075.11000000004</v>
      </c>
      <c r="S448" s="36">
        <f t="shared" si="46"/>
        <v>2748852.4</v>
      </c>
      <c r="T448" s="36">
        <f t="shared" si="47"/>
        <v>47957.0357</v>
      </c>
      <c r="U448" s="36">
        <f t="shared" si="48"/>
        <v>34764454.820894167</v>
      </c>
    </row>
    <row r="449" spans="1:21" s="27" customFormat="1" x14ac:dyDescent="0.2">
      <c r="A449" s="13">
        <v>2016</v>
      </c>
      <c r="B449" s="13" t="s">
        <v>50</v>
      </c>
      <c r="C449" s="14">
        <v>1.2</v>
      </c>
      <c r="D449" s="13" t="s">
        <v>83</v>
      </c>
      <c r="E449" s="27" t="s">
        <v>44</v>
      </c>
      <c r="F449" s="27" t="s">
        <v>16</v>
      </c>
      <c r="G449" s="28" t="s">
        <v>87</v>
      </c>
      <c r="H449" s="35">
        <v>127440</v>
      </c>
      <c r="I449" s="27">
        <v>260</v>
      </c>
      <c r="J449" s="30">
        <v>180</v>
      </c>
      <c r="K449" s="35">
        <f t="shared" si="42"/>
        <v>708</v>
      </c>
      <c r="L449" s="32">
        <v>36</v>
      </c>
      <c r="M449" s="32">
        <v>4.92</v>
      </c>
      <c r="N449" s="32">
        <v>32</v>
      </c>
      <c r="O449" s="33">
        <v>0.54710000000000003</v>
      </c>
      <c r="P449" s="34">
        <f t="shared" si="43"/>
        <v>387.34679999999997</v>
      </c>
      <c r="Q449" s="31">
        <f t="shared" si="44"/>
        <v>4587840</v>
      </c>
      <c r="R449" s="36">
        <f t="shared" si="45"/>
        <v>627004.80000000005</v>
      </c>
      <c r="S449" s="36">
        <f t="shared" si="46"/>
        <v>4078080</v>
      </c>
      <c r="T449" s="36">
        <f t="shared" si="47"/>
        <v>69722.423999999999</v>
      </c>
      <c r="U449" s="36">
        <f t="shared" si="48"/>
        <v>49363476.191999994</v>
      </c>
    </row>
    <row r="450" spans="1:21" s="27" customFormat="1" x14ac:dyDescent="0.2">
      <c r="A450" s="13">
        <v>2016</v>
      </c>
      <c r="B450" s="13" t="s">
        <v>39</v>
      </c>
      <c r="C450" s="14"/>
      <c r="D450" s="13" t="s">
        <v>83</v>
      </c>
      <c r="E450" s="27" t="s">
        <v>44</v>
      </c>
      <c r="F450" s="27" t="s">
        <v>25</v>
      </c>
      <c r="G450" s="28" t="s">
        <v>78</v>
      </c>
      <c r="H450" s="35">
        <v>173291</v>
      </c>
      <c r="I450" s="27">
        <v>351</v>
      </c>
      <c r="J450" s="30">
        <v>118</v>
      </c>
      <c r="K450" s="35">
        <f t="shared" si="42"/>
        <v>1468.5677966101696</v>
      </c>
      <c r="L450" s="32">
        <v>35.6</v>
      </c>
      <c r="M450" s="32">
        <v>3.78</v>
      </c>
      <c r="N450" s="32">
        <v>28.2</v>
      </c>
      <c r="O450" s="33">
        <v>0.55459999999999998</v>
      </c>
      <c r="P450" s="34">
        <f t="shared" si="43"/>
        <v>814.46769999999992</v>
      </c>
      <c r="Q450" s="31">
        <f t="shared" si="44"/>
        <v>6169159.6000000006</v>
      </c>
      <c r="R450" s="36">
        <f t="shared" si="45"/>
        <v>655039.98</v>
      </c>
      <c r="S450" s="36">
        <f t="shared" si="46"/>
        <v>4886806.2</v>
      </c>
      <c r="T450" s="36">
        <f t="shared" si="47"/>
        <v>96107.188599999994</v>
      </c>
      <c r="U450" s="36">
        <f t="shared" si="48"/>
        <v>141139922.20069999</v>
      </c>
    </row>
    <row r="451" spans="1:21" s="27" customFormat="1" x14ac:dyDescent="0.2">
      <c r="A451" s="13">
        <v>2016</v>
      </c>
      <c r="B451" s="13" t="s">
        <v>17</v>
      </c>
      <c r="C451" s="14"/>
      <c r="D451" s="13" t="s">
        <v>83</v>
      </c>
      <c r="E451" s="27" t="s">
        <v>44</v>
      </c>
      <c r="F451" s="27" t="s">
        <v>47</v>
      </c>
      <c r="G451" s="28" t="s">
        <v>78</v>
      </c>
      <c r="H451" s="35">
        <v>91517</v>
      </c>
      <c r="I451" s="27">
        <v>185</v>
      </c>
      <c r="J451" s="30">
        <v>160</v>
      </c>
      <c r="K451" s="35">
        <f t="shared" ref="K451:K514" si="49">IF(J451="",0,H451/J451)</f>
        <v>571.98125000000005</v>
      </c>
      <c r="L451" s="32">
        <v>34.5</v>
      </c>
      <c r="M451" s="32">
        <v>4.6399999999999997</v>
      </c>
      <c r="N451" s="32">
        <v>28.4</v>
      </c>
      <c r="O451" s="33">
        <v>0.54400000000000004</v>
      </c>
      <c r="P451" s="34">
        <f t="shared" ref="P451:P514" si="50">IF(J451="",0,O451*H451/J451)</f>
        <v>311.15780000000007</v>
      </c>
      <c r="Q451" s="31">
        <f t="shared" ref="Q451:Q514" si="51">$H451*L451</f>
        <v>3157336.5</v>
      </c>
      <c r="R451" s="36">
        <f t="shared" ref="R451:R514" si="52">$H451*M451</f>
        <v>424638.87999999995</v>
      </c>
      <c r="S451" s="36">
        <f t="shared" ref="S451:S514" si="53">$H451*N451</f>
        <v>2599082.7999999998</v>
      </c>
      <c r="T451" s="36">
        <f t="shared" ref="T451:T514" si="54">$H451*O451</f>
        <v>49785.248000000007</v>
      </c>
      <c r="U451" s="36">
        <f t="shared" ref="U451:U514" si="55">$H451*P451</f>
        <v>28476228.382600006</v>
      </c>
    </row>
    <row r="452" spans="1:21" s="27" customFormat="1" x14ac:dyDescent="0.2">
      <c r="A452" s="13">
        <v>2016</v>
      </c>
      <c r="B452" s="13" t="s">
        <v>117</v>
      </c>
      <c r="C452" s="14"/>
      <c r="D452" s="13" t="s">
        <v>83</v>
      </c>
      <c r="E452" s="27" t="s">
        <v>44</v>
      </c>
      <c r="F452" s="27" t="s">
        <v>25</v>
      </c>
      <c r="G452" s="28" t="s">
        <v>78</v>
      </c>
      <c r="H452" s="35">
        <v>185337</v>
      </c>
      <c r="I452" s="27">
        <v>374</v>
      </c>
      <c r="J452" s="30">
        <v>114</v>
      </c>
      <c r="K452" s="35">
        <f t="shared" si="49"/>
        <v>1625.7631578947369</v>
      </c>
      <c r="L452" s="32">
        <v>36.5</v>
      </c>
      <c r="M452" s="32">
        <v>3.92</v>
      </c>
      <c r="N452" s="32">
        <v>28.3</v>
      </c>
      <c r="O452" s="33">
        <v>0.55279999999999996</v>
      </c>
      <c r="P452" s="34">
        <f t="shared" si="50"/>
        <v>898.72187368421044</v>
      </c>
      <c r="Q452" s="31">
        <f t="shared" si="51"/>
        <v>6764800.5</v>
      </c>
      <c r="R452" s="36">
        <f t="shared" si="52"/>
        <v>726521.04</v>
      </c>
      <c r="S452" s="36">
        <f t="shared" si="53"/>
        <v>5245037.1000000006</v>
      </c>
      <c r="T452" s="36">
        <f t="shared" si="54"/>
        <v>102454.29359999999</v>
      </c>
      <c r="U452" s="36">
        <f t="shared" si="55"/>
        <v>166566415.90301052</v>
      </c>
    </row>
    <row r="453" spans="1:21" s="27" customFormat="1" x14ac:dyDescent="0.2">
      <c r="A453" s="13">
        <v>2016</v>
      </c>
      <c r="B453" s="13" t="s">
        <v>39</v>
      </c>
      <c r="C453" s="14"/>
      <c r="D453" s="13" t="s">
        <v>83</v>
      </c>
      <c r="E453" s="27" t="s">
        <v>44</v>
      </c>
      <c r="F453" s="27" t="s">
        <v>25</v>
      </c>
      <c r="G453" s="28" t="s">
        <v>78</v>
      </c>
      <c r="H453" s="35">
        <v>102770</v>
      </c>
      <c r="I453" s="27">
        <v>214</v>
      </c>
      <c r="J453" s="30">
        <v>72</v>
      </c>
      <c r="K453" s="35">
        <f t="shared" si="49"/>
        <v>1427.3611111111111</v>
      </c>
      <c r="L453" s="32">
        <v>35.200000000000003</v>
      </c>
      <c r="M453" s="32">
        <v>3.74</v>
      </c>
      <c r="N453" s="32">
        <v>27.6</v>
      </c>
      <c r="O453" s="33">
        <v>0.54900000000000004</v>
      </c>
      <c r="P453" s="34">
        <f t="shared" si="50"/>
        <v>783.62125000000003</v>
      </c>
      <c r="Q453" s="31">
        <f t="shared" si="51"/>
        <v>3617504.0000000005</v>
      </c>
      <c r="R453" s="36">
        <f t="shared" si="52"/>
        <v>384359.80000000005</v>
      </c>
      <c r="S453" s="36">
        <f t="shared" si="53"/>
        <v>2836452</v>
      </c>
      <c r="T453" s="36">
        <f t="shared" si="54"/>
        <v>56420.73</v>
      </c>
      <c r="U453" s="36">
        <f t="shared" si="55"/>
        <v>80532755.862499997</v>
      </c>
    </row>
    <row r="454" spans="1:21" s="27" customFormat="1" x14ac:dyDescent="0.2">
      <c r="A454" s="13">
        <v>2016</v>
      </c>
      <c r="B454" s="13" t="s">
        <v>39</v>
      </c>
      <c r="C454" s="14"/>
      <c r="D454" s="13" t="s">
        <v>83</v>
      </c>
      <c r="E454" s="27" t="s">
        <v>44</v>
      </c>
      <c r="F454" s="27" t="s">
        <v>25</v>
      </c>
      <c r="G454" s="28" t="s">
        <v>78</v>
      </c>
      <c r="H454" s="35">
        <v>147427</v>
      </c>
      <c r="I454" s="27">
        <v>297</v>
      </c>
      <c r="J454" s="30">
        <v>105</v>
      </c>
      <c r="K454" s="35">
        <f t="shared" si="49"/>
        <v>1404.0666666666666</v>
      </c>
      <c r="L454" s="32">
        <v>35.6</v>
      </c>
      <c r="M454" s="32">
        <v>4.7</v>
      </c>
      <c r="N454" s="32">
        <v>28</v>
      </c>
      <c r="O454" s="33">
        <v>0.55840000000000001</v>
      </c>
      <c r="P454" s="34">
        <f t="shared" si="50"/>
        <v>784.0308266666666</v>
      </c>
      <c r="Q454" s="31">
        <f t="shared" si="51"/>
        <v>5248401.2</v>
      </c>
      <c r="R454" s="36">
        <f t="shared" si="52"/>
        <v>692906.9</v>
      </c>
      <c r="S454" s="36">
        <f t="shared" si="53"/>
        <v>4127956</v>
      </c>
      <c r="T454" s="36">
        <f t="shared" si="54"/>
        <v>82323.236799999999</v>
      </c>
      <c r="U454" s="36">
        <f t="shared" si="55"/>
        <v>115587312.68298666</v>
      </c>
    </row>
    <row r="455" spans="1:21" s="27" customFormat="1" x14ac:dyDescent="0.2">
      <c r="A455" s="13">
        <v>2016</v>
      </c>
      <c r="B455" s="13" t="s">
        <v>39</v>
      </c>
      <c r="C455" s="14"/>
      <c r="D455" s="13" t="s">
        <v>83</v>
      </c>
      <c r="E455" s="27" t="s">
        <v>44</v>
      </c>
      <c r="F455" s="27" t="s">
        <v>25</v>
      </c>
      <c r="G455" s="28" t="s">
        <v>78</v>
      </c>
      <c r="H455" s="35">
        <v>192018</v>
      </c>
      <c r="I455" s="27">
        <v>397</v>
      </c>
      <c r="J455" s="30">
        <v>140</v>
      </c>
      <c r="K455" s="35">
        <f t="shared" si="49"/>
        <v>1371.5571428571429</v>
      </c>
      <c r="L455" s="32">
        <v>35.5</v>
      </c>
      <c r="M455" s="32">
        <v>4.47</v>
      </c>
      <c r="N455" s="32">
        <v>27.2</v>
      </c>
      <c r="O455" s="33">
        <v>0.54759999999999998</v>
      </c>
      <c r="P455" s="34">
        <f t="shared" si="50"/>
        <v>751.06469142857134</v>
      </c>
      <c r="Q455" s="31">
        <f t="shared" si="51"/>
        <v>6816639</v>
      </c>
      <c r="R455" s="36">
        <f t="shared" si="52"/>
        <v>858320.46</v>
      </c>
      <c r="S455" s="36">
        <f t="shared" si="53"/>
        <v>5222889.5999999996</v>
      </c>
      <c r="T455" s="36">
        <f t="shared" si="54"/>
        <v>105149.05679999999</v>
      </c>
      <c r="U455" s="36">
        <f t="shared" si="55"/>
        <v>144217939.91873142</v>
      </c>
    </row>
    <row r="456" spans="1:21" s="27" customFormat="1" x14ac:dyDescent="0.2">
      <c r="A456" s="13">
        <v>2016</v>
      </c>
      <c r="B456" s="13" t="s">
        <v>39</v>
      </c>
      <c r="C456" s="14"/>
      <c r="D456" s="13" t="s">
        <v>83</v>
      </c>
      <c r="E456" s="27" t="s">
        <v>44</v>
      </c>
      <c r="F456" s="27" t="s">
        <v>25</v>
      </c>
      <c r="G456" s="28" t="s">
        <v>78</v>
      </c>
      <c r="H456" s="35">
        <v>58628</v>
      </c>
      <c r="I456" s="27">
        <v>124</v>
      </c>
      <c r="J456" s="30">
        <v>43</v>
      </c>
      <c r="K456" s="35">
        <f t="shared" si="49"/>
        <v>1363.4418604651162</v>
      </c>
      <c r="L456" s="32">
        <v>35.51</v>
      </c>
      <c r="M456" s="32">
        <v>4.4000000000000004</v>
      </c>
      <c r="N456" s="32">
        <v>30.18</v>
      </c>
      <c r="O456" s="33">
        <v>0.55797399999999997</v>
      </c>
      <c r="P456" s="34">
        <f t="shared" si="50"/>
        <v>760.76510865116279</v>
      </c>
      <c r="Q456" s="31">
        <f t="shared" si="51"/>
        <v>2081880.2799999998</v>
      </c>
      <c r="R456" s="36">
        <f t="shared" si="52"/>
        <v>257963.2</v>
      </c>
      <c r="S456" s="36">
        <f t="shared" si="53"/>
        <v>1769393.04</v>
      </c>
      <c r="T456" s="36">
        <f t="shared" si="54"/>
        <v>32712.899672</v>
      </c>
      <c r="U456" s="36">
        <f t="shared" si="55"/>
        <v>44602136.790000372</v>
      </c>
    </row>
    <row r="457" spans="1:21" s="27" customFormat="1" x14ac:dyDescent="0.2">
      <c r="A457" s="13">
        <v>2016</v>
      </c>
      <c r="B457" s="13" t="s">
        <v>39</v>
      </c>
      <c r="C457" s="14"/>
      <c r="D457" s="13" t="s">
        <v>83</v>
      </c>
      <c r="E457" s="27" t="s">
        <v>44</v>
      </c>
      <c r="F457" s="27" t="s">
        <v>25</v>
      </c>
      <c r="G457" s="28" t="s">
        <v>78</v>
      </c>
      <c r="H457" s="35">
        <v>75149</v>
      </c>
      <c r="I457" s="27">
        <v>156</v>
      </c>
      <c r="J457" s="30">
        <v>58</v>
      </c>
      <c r="K457" s="35">
        <f t="shared" si="49"/>
        <v>1295.6724137931035</v>
      </c>
      <c r="L457" s="32">
        <v>35.5</v>
      </c>
      <c r="M457" s="32">
        <v>3.66</v>
      </c>
      <c r="N457" s="32">
        <v>28.4</v>
      </c>
      <c r="O457" s="33">
        <v>0.56040000000000001</v>
      </c>
      <c r="P457" s="34">
        <f t="shared" si="50"/>
        <v>726.09482068965519</v>
      </c>
      <c r="Q457" s="31">
        <f t="shared" si="51"/>
        <v>2667789.5</v>
      </c>
      <c r="R457" s="36">
        <f t="shared" si="52"/>
        <v>275045.34000000003</v>
      </c>
      <c r="S457" s="36">
        <f t="shared" si="53"/>
        <v>2134231.6</v>
      </c>
      <c r="T457" s="36">
        <f t="shared" si="54"/>
        <v>42113.499600000003</v>
      </c>
      <c r="U457" s="36">
        <f t="shared" si="55"/>
        <v>54565299.680006899</v>
      </c>
    </row>
    <row r="458" spans="1:21" s="27" customFormat="1" x14ac:dyDescent="0.2">
      <c r="A458" s="13">
        <v>2016</v>
      </c>
      <c r="B458" s="13" t="s">
        <v>17</v>
      </c>
      <c r="C458" s="14"/>
      <c r="D458" s="13" t="s">
        <v>83</v>
      </c>
      <c r="E458" s="27" t="s">
        <v>44</v>
      </c>
      <c r="F458" s="27" t="s">
        <v>47</v>
      </c>
      <c r="G458" s="28" t="s">
        <v>78</v>
      </c>
      <c r="H458" s="35">
        <v>40855</v>
      </c>
      <c r="I458" s="27">
        <v>83</v>
      </c>
      <c r="J458" s="30">
        <v>80</v>
      </c>
      <c r="K458" s="35">
        <f t="shared" si="49"/>
        <v>510.6875</v>
      </c>
      <c r="L458" s="32">
        <v>34.700000000000003</v>
      </c>
      <c r="M458" s="32">
        <v>4.53</v>
      </c>
      <c r="N458" s="32">
        <v>29.4</v>
      </c>
      <c r="O458" s="33">
        <v>0.54979999999999996</v>
      </c>
      <c r="P458" s="34">
        <f t="shared" si="50"/>
        <v>280.77598749999999</v>
      </c>
      <c r="Q458" s="31">
        <f t="shared" si="51"/>
        <v>1417668.5</v>
      </c>
      <c r="R458" s="36">
        <f t="shared" si="52"/>
        <v>185073.15000000002</v>
      </c>
      <c r="S458" s="36">
        <f t="shared" si="53"/>
        <v>1201137</v>
      </c>
      <c r="T458" s="36">
        <f t="shared" si="54"/>
        <v>22462.078999999998</v>
      </c>
      <c r="U458" s="36">
        <f t="shared" si="55"/>
        <v>11471102.9693125</v>
      </c>
    </row>
    <row r="459" spans="1:21" s="27" customFormat="1" x14ac:dyDescent="0.2">
      <c r="A459" s="13">
        <v>2016</v>
      </c>
      <c r="B459" s="13" t="s">
        <v>39</v>
      </c>
      <c r="C459" s="14">
        <v>2.5</v>
      </c>
      <c r="D459" s="13" t="s">
        <v>83</v>
      </c>
      <c r="E459" s="27" t="s">
        <v>44</v>
      </c>
      <c r="F459" s="27" t="s">
        <v>25</v>
      </c>
      <c r="G459" s="28" t="s">
        <v>78</v>
      </c>
      <c r="H459" s="35">
        <v>98790</v>
      </c>
      <c r="I459" s="27">
        <v>195</v>
      </c>
      <c r="J459" s="30">
        <v>80</v>
      </c>
      <c r="K459" s="35">
        <f t="shared" si="49"/>
        <v>1234.875</v>
      </c>
      <c r="L459" s="32">
        <v>36.299999999999997</v>
      </c>
      <c r="M459" s="32">
        <v>4.29</v>
      </c>
      <c r="N459" s="32">
        <v>27.4</v>
      </c>
      <c r="O459" s="33">
        <v>0.55010000000000003</v>
      </c>
      <c r="P459" s="34">
        <f t="shared" si="50"/>
        <v>679.30473749999999</v>
      </c>
      <c r="Q459" s="31">
        <f t="shared" si="51"/>
        <v>3586076.9999999995</v>
      </c>
      <c r="R459" s="36">
        <f t="shared" si="52"/>
        <v>423809.1</v>
      </c>
      <c r="S459" s="36">
        <f t="shared" si="53"/>
        <v>2706846</v>
      </c>
      <c r="T459" s="36">
        <f t="shared" si="54"/>
        <v>54344.379000000001</v>
      </c>
      <c r="U459" s="36">
        <f t="shared" si="55"/>
        <v>67108515.017624997</v>
      </c>
    </row>
    <row r="460" spans="1:21" s="27" customFormat="1" x14ac:dyDescent="0.2">
      <c r="A460" s="13">
        <v>2016</v>
      </c>
      <c r="B460" s="13" t="s">
        <v>39</v>
      </c>
      <c r="C460" s="14"/>
      <c r="D460" s="13" t="s">
        <v>83</v>
      </c>
      <c r="E460" s="27" t="s">
        <v>44</v>
      </c>
      <c r="F460" s="27" t="s">
        <v>25</v>
      </c>
      <c r="G460" s="28" t="s">
        <v>78</v>
      </c>
      <c r="H460" s="35">
        <v>123038</v>
      </c>
      <c r="I460" s="27">
        <v>249</v>
      </c>
      <c r="J460" s="30">
        <v>100</v>
      </c>
      <c r="K460" s="35">
        <f t="shared" si="49"/>
        <v>1230.3800000000001</v>
      </c>
      <c r="L460" s="32">
        <v>35.9</v>
      </c>
      <c r="M460" s="32">
        <v>3.12</v>
      </c>
      <c r="N460" s="32">
        <v>29.3</v>
      </c>
      <c r="O460" s="33">
        <v>0.50790000000000002</v>
      </c>
      <c r="P460" s="34">
        <f t="shared" si="50"/>
        <v>624.91000200000008</v>
      </c>
      <c r="Q460" s="31">
        <f t="shared" si="51"/>
        <v>4417064.2</v>
      </c>
      <c r="R460" s="36">
        <f t="shared" si="52"/>
        <v>383878.56</v>
      </c>
      <c r="S460" s="36">
        <f t="shared" si="53"/>
        <v>3605013.4</v>
      </c>
      <c r="T460" s="36">
        <f t="shared" si="54"/>
        <v>62491.000200000002</v>
      </c>
      <c r="U460" s="36">
        <f t="shared" si="55"/>
        <v>76887676.826076016</v>
      </c>
    </row>
    <row r="461" spans="1:21" s="27" customFormat="1" x14ac:dyDescent="0.2">
      <c r="A461" s="13">
        <v>2016</v>
      </c>
      <c r="B461" s="13" t="s">
        <v>39</v>
      </c>
      <c r="C461" s="14"/>
      <c r="D461" s="13" t="s">
        <v>83</v>
      </c>
      <c r="E461" s="27" t="s">
        <v>44</v>
      </c>
      <c r="F461" s="27" t="s">
        <v>25</v>
      </c>
      <c r="G461" s="28" t="s">
        <v>78</v>
      </c>
      <c r="H461" s="35">
        <v>297025</v>
      </c>
      <c r="I461" s="27">
        <v>601</v>
      </c>
      <c r="J461" s="30">
        <v>242</v>
      </c>
      <c r="K461" s="35">
        <f t="shared" si="49"/>
        <v>1227.3760330578511</v>
      </c>
      <c r="L461" s="32">
        <v>35.700000000000003</v>
      </c>
      <c r="M461" s="32">
        <v>3.33</v>
      </c>
      <c r="N461" s="32">
        <v>29.1</v>
      </c>
      <c r="O461" s="33">
        <v>0.53139999999999998</v>
      </c>
      <c r="P461" s="34">
        <f t="shared" si="50"/>
        <v>652.22762396694213</v>
      </c>
      <c r="Q461" s="31">
        <f t="shared" si="51"/>
        <v>10603792.5</v>
      </c>
      <c r="R461" s="36">
        <f t="shared" si="52"/>
        <v>989093.25</v>
      </c>
      <c r="S461" s="36">
        <f t="shared" si="53"/>
        <v>8643427.5</v>
      </c>
      <c r="T461" s="36">
        <f t="shared" si="54"/>
        <v>157839.08499999999</v>
      </c>
      <c r="U461" s="36">
        <f t="shared" si="55"/>
        <v>193727910.00878099</v>
      </c>
    </row>
    <row r="462" spans="1:21" s="27" customFormat="1" x14ac:dyDescent="0.2">
      <c r="A462" s="13">
        <v>2016</v>
      </c>
      <c r="B462" s="13" t="s">
        <v>17</v>
      </c>
      <c r="C462" s="14"/>
      <c r="D462" s="13" t="s">
        <v>83</v>
      </c>
      <c r="E462" s="27" t="s">
        <v>44</v>
      </c>
      <c r="F462" s="27" t="s">
        <v>47</v>
      </c>
      <c r="G462" s="28" t="s">
        <v>86</v>
      </c>
      <c r="H462" s="35">
        <v>69948</v>
      </c>
      <c r="I462" s="27">
        <v>141</v>
      </c>
      <c r="J462" s="30">
        <v>94</v>
      </c>
      <c r="K462" s="35">
        <f t="shared" si="49"/>
        <v>744.12765957446811</v>
      </c>
      <c r="L462" s="32">
        <v>36</v>
      </c>
      <c r="M462" s="32">
        <v>5</v>
      </c>
      <c r="N462" s="32">
        <v>31.5</v>
      </c>
      <c r="O462" s="33">
        <v>0.54610000000000003</v>
      </c>
      <c r="P462" s="34">
        <f t="shared" si="50"/>
        <v>406.36811489361702</v>
      </c>
      <c r="Q462" s="31">
        <f t="shared" si="51"/>
        <v>2518128</v>
      </c>
      <c r="R462" s="36">
        <f t="shared" si="52"/>
        <v>349740</v>
      </c>
      <c r="S462" s="36">
        <f t="shared" si="53"/>
        <v>2203362</v>
      </c>
      <c r="T462" s="36">
        <f t="shared" si="54"/>
        <v>38198.602800000001</v>
      </c>
      <c r="U462" s="36">
        <f t="shared" si="55"/>
        <v>28424636.900578722</v>
      </c>
    </row>
    <row r="463" spans="1:21" s="27" customFormat="1" x14ac:dyDescent="0.2">
      <c r="A463" s="13">
        <v>2016</v>
      </c>
      <c r="B463" s="13" t="s">
        <v>50</v>
      </c>
      <c r="C463" s="14"/>
      <c r="D463" s="13" t="s">
        <v>83</v>
      </c>
      <c r="E463" s="27" t="s">
        <v>44</v>
      </c>
      <c r="F463" s="27" t="s">
        <v>16</v>
      </c>
      <c r="G463" s="28" t="s">
        <v>87</v>
      </c>
      <c r="H463" s="35">
        <v>223781</v>
      </c>
      <c r="I463" s="27">
        <v>456</v>
      </c>
      <c r="J463" s="30">
        <v>370</v>
      </c>
      <c r="K463" s="35">
        <f t="shared" si="49"/>
        <v>604.8135135135135</v>
      </c>
      <c r="L463" s="32">
        <v>35.81</v>
      </c>
      <c r="M463" s="32">
        <v>4.9800000000000004</v>
      </c>
      <c r="N463" s="32">
        <v>31.83</v>
      </c>
      <c r="O463" s="33">
        <v>0.54300000000000004</v>
      </c>
      <c r="P463" s="34">
        <f t="shared" si="50"/>
        <v>328.41373783783786</v>
      </c>
      <c r="Q463" s="31">
        <f t="shared" si="51"/>
        <v>8013597.6100000003</v>
      </c>
      <c r="R463" s="36">
        <f t="shared" si="52"/>
        <v>1114429.3800000001</v>
      </c>
      <c r="S463" s="36">
        <f t="shared" si="53"/>
        <v>7122949.2299999995</v>
      </c>
      <c r="T463" s="36">
        <f t="shared" si="54"/>
        <v>121513.08300000001</v>
      </c>
      <c r="U463" s="36">
        <f t="shared" si="55"/>
        <v>73492754.667089194</v>
      </c>
    </row>
    <row r="464" spans="1:21" s="27" customFormat="1" x14ac:dyDescent="0.2">
      <c r="A464" s="13">
        <v>2016</v>
      </c>
      <c r="B464" s="13" t="s">
        <v>39</v>
      </c>
      <c r="C464" s="14"/>
      <c r="D464" s="13" t="s">
        <v>83</v>
      </c>
      <c r="E464" s="27" t="s">
        <v>44</v>
      </c>
      <c r="F464" s="27" t="s">
        <v>25</v>
      </c>
      <c r="G464" s="28" t="s">
        <v>78</v>
      </c>
      <c r="H464" s="35">
        <v>109369</v>
      </c>
      <c r="I464" s="27">
        <v>221</v>
      </c>
      <c r="J464" s="30">
        <v>90</v>
      </c>
      <c r="K464" s="35">
        <f t="shared" si="49"/>
        <v>1215.2111111111112</v>
      </c>
      <c r="L464" s="32">
        <v>35.299999999999997</v>
      </c>
      <c r="M464" s="32">
        <v>3.51</v>
      </c>
      <c r="N464" s="32">
        <v>28.3</v>
      </c>
      <c r="O464" s="33">
        <v>0.54459999999999997</v>
      </c>
      <c r="P464" s="34">
        <f t="shared" si="50"/>
        <v>661.80397111111108</v>
      </c>
      <c r="Q464" s="31">
        <f t="shared" si="51"/>
        <v>3860725.6999999997</v>
      </c>
      <c r="R464" s="36">
        <f t="shared" si="52"/>
        <v>383885.19</v>
      </c>
      <c r="S464" s="36">
        <f t="shared" si="53"/>
        <v>3095142.7</v>
      </c>
      <c r="T464" s="36">
        <f t="shared" si="54"/>
        <v>59562.357399999994</v>
      </c>
      <c r="U464" s="36">
        <f t="shared" si="55"/>
        <v>72380838.516451105</v>
      </c>
    </row>
    <row r="465" spans="1:21" s="27" customFormat="1" x14ac:dyDescent="0.2">
      <c r="A465" s="13">
        <v>2016</v>
      </c>
      <c r="B465" s="13" t="s">
        <v>17</v>
      </c>
      <c r="C465" s="14"/>
      <c r="D465" s="13" t="s">
        <v>83</v>
      </c>
      <c r="E465" s="27" t="s">
        <v>44</v>
      </c>
      <c r="F465" s="27" t="s">
        <v>47</v>
      </c>
      <c r="G465" s="28" t="s">
        <v>78</v>
      </c>
      <c r="H465" s="35">
        <v>316621</v>
      </c>
      <c r="I465" s="27">
        <v>634</v>
      </c>
      <c r="J465" s="30">
        <v>630</v>
      </c>
      <c r="K465" s="35">
        <f t="shared" si="49"/>
        <v>502.57301587301589</v>
      </c>
      <c r="L465" s="32">
        <v>34.5</v>
      </c>
      <c r="M465" s="32">
        <v>4.55</v>
      </c>
      <c r="N465" s="32">
        <v>28.9</v>
      </c>
      <c r="O465" s="33">
        <v>0.53200000000000003</v>
      </c>
      <c r="P465" s="34">
        <f t="shared" si="50"/>
        <v>267.36884444444445</v>
      </c>
      <c r="Q465" s="31">
        <f t="shared" si="51"/>
        <v>10923424.5</v>
      </c>
      <c r="R465" s="36">
        <f t="shared" si="52"/>
        <v>1440625.55</v>
      </c>
      <c r="S465" s="36">
        <f t="shared" si="53"/>
        <v>9150346.9000000004</v>
      </c>
      <c r="T465" s="36">
        <f t="shared" si="54"/>
        <v>168442.372</v>
      </c>
      <c r="U465" s="36">
        <f t="shared" si="55"/>
        <v>84654590.896844447</v>
      </c>
    </row>
    <row r="466" spans="1:21" s="27" customFormat="1" x14ac:dyDescent="0.2">
      <c r="A466" s="13">
        <v>2016</v>
      </c>
      <c r="B466" s="13" t="s">
        <v>17</v>
      </c>
      <c r="C466" s="14"/>
      <c r="D466" s="13" t="s">
        <v>83</v>
      </c>
      <c r="E466" s="27" t="s">
        <v>44</v>
      </c>
      <c r="F466" s="27" t="s">
        <v>47</v>
      </c>
      <c r="G466" s="28" t="s">
        <v>78</v>
      </c>
      <c r="H466" s="35">
        <v>60629</v>
      </c>
      <c r="I466" s="27">
        <v>123</v>
      </c>
      <c r="J466" s="30">
        <v>130</v>
      </c>
      <c r="K466" s="35">
        <f t="shared" si="49"/>
        <v>466.37692307692305</v>
      </c>
      <c r="L466" s="32">
        <v>34.4</v>
      </c>
      <c r="M466" s="32">
        <v>4.45</v>
      </c>
      <c r="N466" s="32">
        <v>28.9</v>
      </c>
      <c r="O466" s="33">
        <v>0.53200000000000003</v>
      </c>
      <c r="P466" s="34">
        <f t="shared" si="50"/>
        <v>248.11252307692308</v>
      </c>
      <c r="Q466" s="31">
        <f t="shared" si="51"/>
        <v>2085637.5999999999</v>
      </c>
      <c r="R466" s="36">
        <f t="shared" si="52"/>
        <v>269799.05</v>
      </c>
      <c r="S466" s="36">
        <f t="shared" si="53"/>
        <v>1752178.0999999999</v>
      </c>
      <c r="T466" s="36">
        <f t="shared" si="54"/>
        <v>32254.628000000001</v>
      </c>
      <c r="U466" s="36">
        <f t="shared" si="55"/>
        <v>15042814.16163077</v>
      </c>
    </row>
    <row r="467" spans="1:21" s="27" customFormat="1" x14ac:dyDescent="0.2">
      <c r="A467" s="13">
        <v>2016</v>
      </c>
      <c r="B467" s="13" t="s">
        <v>17</v>
      </c>
      <c r="C467" s="14"/>
      <c r="D467" s="13" t="s">
        <v>83</v>
      </c>
      <c r="E467" s="27" t="s">
        <v>44</v>
      </c>
      <c r="F467" s="27" t="s">
        <v>47</v>
      </c>
      <c r="G467" s="28" t="s">
        <v>78</v>
      </c>
      <c r="H467" s="35">
        <v>66128</v>
      </c>
      <c r="I467" s="27">
        <v>132</v>
      </c>
      <c r="J467" s="30">
        <v>160</v>
      </c>
      <c r="K467" s="35">
        <f t="shared" si="49"/>
        <v>413.3</v>
      </c>
      <c r="L467" s="32">
        <v>35.1</v>
      </c>
      <c r="M467" s="32">
        <v>4.25</v>
      </c>
      <c r="N467" s="32">
        <v>28.6</v>
      </c>
      <c r="O467" s="33">
        <v>0.54249999999999998</v>
      </c>
      <c r="P467" s="34">
        <f t="shared" si="50"/>
        <v>224.21525000000003</v>
      </c>
      <c r="Q467" s="31">
        <f t="shared" si="51"/>
        <v>2321092.8000000003</v>
      </c>
      <c r="R467" s="36">
        <f t="shared" si="52"/>
        <v>281044</v>
      </c>
      <c r="S467" s="36">
        <f t="shared" si="53"/>
        <v>1891260.8</v>
      </c>
      <c r="T467" s="36">
        <f t="shared" si="54"/>
        <v>35874.44</v>
      </c>
      <c r="U467" s="36">
        <f t="shared" si="55"/>
        <v>14826906.052000001</v>
      </c>
    </row>
    <row r="468" spans="1:21" s="27" customFormat="1" x14ac:dyDescent="0.2">
      <c r="A468" s="13">
        <v>2016</v>
      </c>
      <c r="B468" s="13" t="s">
        <v>17</v>
      </c>
      <c r="C468" s="14"/>
      <c r="D468" s="13" t="s">
        <v>83</v>
      </c>
      <c r="E468" s="27" t="s">
        <v>44</v>
      </c>
      <c r="F468" s="27" t="s">
        <v>47</v>
      </c>
      <c r="G468" s="28" t="s">
        <v>87</v>
      </c>
      <c r="H468" s="35">
        <v>11248</v>
      </c>
      <c r="I468" s="27">
        <v>23</v>
      </c>
      <c r="J468" s="30">
        <v>26</v>
      </c>
      <c r="K468" s="35">
        <f t="shared" si="49"/>
        <v>432.61538461538464</v>
      </c>
      <c r="L468" s="32">
        <v>34.65</v>
      </c>
      <c r="M468" s="32">
        <v>5.25</v>
      </c>
      <c r="N468" s="32">
        <v>30.15</v>
      </c>
      <c r="O468" s="33">
        <v>0.51297599999999999</v>
      </c>
      <c r="P468" s="34">
        <f t="shared" si="50"/>
        <v>221.92130953846151</v>
      </c>
      <c r="Q468" s="31">
        <f t="shared" si="51"/>
        <v>389743.2</v>
      </c>
      <c r="R468" s="36">
        <f t="shared" si="52"/>
        <v>59052</v>
      </c>
      <c r="S468" s="36">
        <f t="shared" si="53"/>
        <v>339127.2</v>
      </c>
      <c r="T468" s="36">
        <f t="shared" si="54"/>
        <v>5769.9540479999996</v>
      </c>
      <c r="U468" s="36">
        <f t="shared" si="55"/>
        <v>2496170.8896886152</v>
      </c>
    </row>
    <row r="469" spans="1:21" s="27" customFormat="1" x14ac:dyDescent="0.2">
      <c r="A469" s="13">
        <v>2016</v>
      </c>
      <c r="B469" s="13" t="s">
        <v>17</v>
      </c>
      <c r="C469" s="14"/>
      <c r="D469" s="13" t="s">
        <v>83</v>
      </c>
      <c r="E469" s="27" t="s">
        <v>44</v>
      </c>
      <c r="F469" s="27" t="s">
        <v>47</v>
      </c>
      <c r="G469" s="28" t="s">
        <v>86</v>
      </c>
      <c r="H469" s="35">
        <v>124892</v>
      </c>
      <c r="I469" s="27">
        <v>255</v>
      </c>
      <c r="J469" s="30">
        <v>170</v>
      </c>
      <c r="K469" s="35">
        <f t="shared" si="49"/>
        <v>734.65882352941173</v>
      </c>
      <c r="L469" s="32">
        <v>36.1</v>
      </c>
      <c r="M469" s="32">
        <v>4.6900000000000004</v>
      </c>
      <c r="N469" s="32">
        <v>31.1</v>
      </c>
      <c r="O469" s="33">
        <v>0.53459999999999996</v>
      </c>
      <c r="P469" s="34">
        <f t="shared" si="50"/>
        <v>392.74860705882355</v>
      </c>
      <c r="Q469" s="31">
        <f t="shared" si="51"/>
        <v>4508601.2</v>
      </c>
      <c r="R469" s="36">
        <f t="shared" si="52"/>
        <v>585743.4800000001</v>
      </c>
      <c r="S469" s="36">
        <f t="shared" si="53"/>
        <v>3884141.2</v>
      </c>
      <c r="T469" s="36">
        <f t="shared" si="54"/>
        <v>66767.263200000001</v>
      </c>
      <c r="U469" s="36">
        <f t="shared" si="55"/>
        <v>49051159.032790594</v>
      </c>
    </row>
    <row r="470" spans="1:21" s="27" customFormat="1" x14ac:dyDescent="0.2">
      <c r="A470" s="13">
        <v>2016</v>
      </c>
      <c r="B470" s="13" t="s">
        <v>17</v>
      </c>
      <c r="C470" s="14"/>
      <c r="D470" s="13" t="s">
        <v>83</v>
      </c>
      <c r="E470" s="27" t="s">
        <v>44</v>
      </c>
      <c r="F470" s="27" t="s">
        <v>47</v>
      </c>
      <c r="G470" s="28" t="s">
        <v>86</v>
      </c>
      <c r="H470" s="35">
        <v>71280</v>
      </c>
      <c r="I470" s="27">
        <v>143</v>
      </c>
      <c r="J470" s="30">
        <v>100</v>
      </c>
      <c r="K470" s="35">
        <f t="shared" si="49"/>
        <v>712.8</v>
      </c>
      <c r="L470" s="32">
        <v>36.4</v>
      </c>
      <c r="M470" s="32">
        <v>4.4800000000000004</v>
      </c>
      <c r="N470" s="32">
        <v>32.700000000000003</v>
      </c>
      <c r="O470" s="33">
        <v>0.57379999999999998</v>
      </c>
      <c r="P470" s="34">
        <f t="shared" si="50"/>
        <v>409.00463999999999</v>
      </c>
      <c r="Q470" s="31">
        <f t="shared" si="51"/>
        <v>2594592</v>
      </c>
      <c r="R470" s="36">
        <f t="shared" si="52"/>
        <v>319334.40000000002</v>
      </c>
      <c r="S470" s="36">
        <f t="shared" si="53"/>
        <v>2330856</v>
      </c>
      <c r="T470" s="36">
        <f t="shared" si="54"/>
        <v>40900.464</v>
      </c>
      <c r="U470" s="36">
        <f t="shared" si="55"/>
        <v>29153850.7392</v>
      </c>
    </row>
    <row r="471" spans="1:21" s="27" customFormat="1" x14ac:dyDescent="0.2">
      <c r="A471" s="13">
        <v>2016</v>
      </c>
      <c r="B471" s="13" t="s">
        <v>39</v>
      </c>
      <c r="C471" s="14"/>
      <c r="D471" s="13" t="s">
        <v>83</v>
      </c>
      <c r="E471" s="27" t="s">
        <v>44</v>
      </c>
      <c r="F471" s="27" t="s">
        <v>25</v>
      </c>
      <c r="G471" s="28" t="s">
        <v>78</v>
      </c>
      <c r="H471" s="35">
        <v>44031</v>
      </c>
      <c r="I471" s="27">
        <v>87</v>
      </c>
      <c r="J471" s="30">
        <v>41</v>
      </c>
      <c r="K471" s="35">
        <f t="shared" si="49"/>
        <v>1073.9268292682927</v>
      </c>
      <c r="L471" s="32">
        <v>35.5</v>
      </c>
      <c r="M471" s="32">
        <v>4.0199999999999996</v>
      </c>
      <c r="N471" s="32">
        <v>28.6</v>
      </c>
      <c r="O471" s="33">
        <v>0.55720000000000003</v>
      </c>
      <c r="P471" s="34">
        <f t="shared" si="50"/>
        <v>598.39202926829273</v>
      </c>
      <c r="Q471" s="31">
        <f t="shared" si="51"/>
        <v>1563100.5</v>
      </c>
      <c r="R471" s="36">
        <f t="shared" si="52"/>
        <v>177004.62</v>
      </c>
      <c r="S471" s="36">
        <f t="shared" si="53"/>
        <v>1259286.6000000001</v>
      </c>
      <c r="T471" s="36">
        <f t="shared" si="54"/>
        <v>24534.073200000003</v>
      </c>
      <c r="U471" s="36">
        <f t="shared" si="55"/>
        <v>26347799.440712199</v>
      </c>
    </row>
    <row r="472" spans="1:21" s="27" customFormat="1" x14ac:dyDescent="0.2">
      <c r="A472" s="13">
        <v>2016</v>
      </c>
      <c r="B472" s="13" t="s">
        <v>17</v>
      </c>
      <c r="C472" s="14"/>
      <c r="D472" s="13" t="s">
        <v>83</v>
      </c>
      <c r="E472" s="27" t="s">
        <v>44</v>
      </c>
      <c r="F472" s="27" t="s">
        <v>47</v>
      </c>
      <c r="G472" s="28" t="s">
        <v>78</v>
      </c>
      <c r="H472" s="35">
        <v>10859</v>
      </c>
      <c r="I472" s="27">
        <v>23</v>
      </c>
      <c r="J472" s="30">
        <v>80</v>
      </c>
      <c r="K472" s="35">
        <f t="shared" si="49"/>
        <v>135.73750000000001</v>
      </c>
      <c r="L472" s="32">
        <v>35.79</v>
      </c>
      <c r="M472" s="32">
        <v>4.03</v>
      </c>
      <c r="N472" s="32">
        <v>28.85</v>
      </c>
      <c r="O472" s="33">
        <v>0.55359999999999998</v>
      </c>
      <c r="P472" s="34">
        <f t="shared" si="50"/>
        <v>75.144279999999995</v>
      </c>
      <c r="Q472" s="31">
        <f t="shared" si="51"/>
        <v>388643.61</v>
      </c>
      <c r="R472" s="36">
        <f t="shared" si="52"/>
        <v>43761.770000000004</v>
      </c>
      <c r="S472" s="36">
        <f t="shared" si="53"/>
        <v>313282.15000000002</v>
      </c>
      <c r="T472" s="36">
        <f t="shared" si="54"/>
        <v>6011.5423999999994</v>
      </c>
      <c r="U472" s="36">
        <f t="shared" si="55"/>
        <v>815991.73651999992</v>
      </c>
    </row>
    <row r="473" spans="1:21" s="27" customFormat="1" x14ac:dyDescent="0.2">
      <c r="A473" s="13">
        <v>2016</v>
      </c>
      <c r="B473" s="13" t="s">
        <v>17</v>
      </c>
      <c r="C473" s="14"/>
      <c r="D473" s="13" t="s">
        <v>83</v>
      </c>
      <c r="E473" s="27" t="s">
        <v>44</v>
      </c>
      <c r="F473" s="27" t="s">
        <v>94</v>
      </c>
      <c r="G473" s="28" t="s">
        <v>78</v>
      </c>
      <c r="H473" s="35">
        <v>56395</v>
      </c>
      <c r="I473" s="27">
        <v>117</v>
      </c>
      <c r="J473" s="30">
        <v>100</v>
      </c>
      <c r="K473" s="35">
        <f t="shared" si="49"/>
        <v>563.95000000000005</v>
      </c>
      <c r="L473" s="32">
        <v>35.6</v>
      </c>
      <c r="M473" s="32">
        <v>4.67</v>
      </c>
      <c r="N473" s="32">
        <v>28</v>
      </c>
      <c r="O473" s="33">
        <v>0.52529999999999999</v>
      </c>
      <c r="P473" s="34">
        <f t="shared" si="50"/>
        <v>296.24293499999999</v>
      </c>
      <c r="Q473" s="31">
        <f t="shared" si="51"/>
        <v>2007662</v>
      </c>
      <c r="R473" s="36">
        <f t="shared" si="52"/>
        <v>263364.65000000002</v>
      </c>
      <c r="S473" s="36">
        <f t="shared" si="53"/>
        <v>1579060</v>
      </c>
      <c r="T473" s="36">
        <f t="shared" si="54"/>
        <v>29624.2935</v>
      </c>
      <c r="U473" s="36">
        <f t="shared" si="55"/>
        <v>16706620.319325</v>
      </c>
    </row>
    <row r="474" spans="1:21" s="27" customFormat="1" x14ac:dyDescent="0.2">
      <c r="A474" s="13">
        <v>2016</v>
      </c>
      <c r="B474" s="13" t="s">
        <v>39</v>
      </c>
      <c r="C474" s="14"/>
      <c r="D474" s="13" t="s">
        <v>83</v>
      </c>
      <c r="E474" s="27" t="s">
        <v>44</v>
      </c>
      <c r="F474" s="27" t="s">
        <v>28</v>
      </c>
      <c r="G474" s="28" t="s">
        <v>78</v>
      </c>
      <c r="H474" s="35">
        <v>106527</v>
      </c>
      <c r="I474" s="27">
        <v>212</v>
      </c>
      <c r="J474" s="30">
        <v>64</v>
      </c>
      <c r="K474" s="35">
        <f t="shared" si="49"/>
        <v>1664.484375</v>
      </c>
      <c r="L474" s="32">
        <v>36.4</v>
      </c>
      <c r="M474" s="32">
        <v>4.1900000000000004</v>
      </c>
      <c r="N474" s="32">
        <v>30.4</v>
      </c>
      <c r="O474" s="33">
        <v>0.56120000000000003</v>
      </c>
      <c r="P474" s="34">
        <f t="shared" si="50"/>
        <v>934.10863125000003</v>
      </c>
      <c r="Q474" s="31">
        <f t="shared" si="51"/>
        <v>3877582.8</v>
      </c>
      <c r="R474" s="36">
        <f t="shared" si="52"/>
        <v>446348.13000000006</v>
      </c>
      <c r="S474" s="36">
        <f t="shared" si="53"/>
        <v>3238420.8</v>
      </c>
      <c r="T474" s="36">
        <f t="shared" si="54"/>
        <v>59782.952400000002</v>
      </c>
      <c r="U474" s="36">
        <f t="shared" si="55"/>
        <v>99507790.161168754</v>
      </c>
    </row>
    <row r="475" spans="1:21" s="27" customFormat="1" x14ac:dyDescent="0.2">
      <c r="A475" s="13">
        <v>2016</v>
      </c>
      <c r="B475" s="13" t="s">
        <v>50</v>
      </c>
      <c r="C475" s="14"/>
      <c r="D475" s="13" t="s">
        <v>82</v>
      </c>
      <c r="E475" s="27" t="s">
        <v>44</v>
      </c>
      <c r="F475" s="27" t="s">
        <v>16</v>
      </c>
      <c r="G475" s="28" t="s">
        <v>87</v>
      </c>
      <c r="H475" s="35">
        <v>22049</v>
      </c>
      <c r="I475" s="27">
        <v>47</v>
      </c>
      <c r="J475" s="30">
        <v>40</v>
      </c>
      <c r="K475" s="35">
        <f t="shared" si="49"/>
        <v>551.22500000000002</v>
      </c>
      <c r="L475" s="32">
        <v>35.89</v>
      </c>
      <c r="M475" s="32">
        <v>4.71</v>
      </c>
      <c r="N475" s="32">
        <v>32.21</v>
      </c>
      <c r="O475" s="33">
        <v>0.56820000000000004</v>
      </c>
      <c r="P475" s="34">
        <f t="shared" si="50"/>
        <v>313.20604500000002</v>
      </c>
      <c r="Q475" s="31">
        <f t="shared" si="51"/>
        <v>791338.61</v>
      </c>
      <c r="R475" s="36">
        <f t="shared" si="52"/>
        <v>103850.79</v>
      </c>
      <c r="S475" s="36">
        <f t="shared" si="53"/>
        <v>710198.29</v>
      </c>
      <c r="T475" s="36">
        <f t="shared" si="54"/>
        <v>12528.241800000002</v>
      </c>
      <c r="U475" s="36">
        <f t="shared" si="55"/>
        <v>6905880.0862050001</v>
      </c>
    </row>
    <row r="476" spans="1:21" s="27" customFormat="1" x14ac:dyDescent="0.2">
      <c r="A476" s="13">
        <v>2016</v>
      </c>
      <c r="B476" s="13" t="s">
        <v>39</v>
      </c>
      <c r="C476" s="14"/>
      <c r="D476" s="13" t="s">
        <v>83</v>
      </c>
      <c r="E476" s="27" t="s">
        <v>44</v>
      </c>
      <c r="F476" s="27" t="s">
        <v>28</v>
      </c>
      <c r="G476" s="28" t="s">
        <v>78</v>
      </c>
      <c r="H476" s="35">
        <v>275531</v>
      </c>
      <c r="I476" s="27">
        <f>89+489</f>
        <v>578</v>
      </c>
      <c r="J476" s="30">
        <v>210</v>
      </c>
      <c r="K476" s="35">
        <f t="shared" si="49"/>
        <v>1312.0523809523809</v>
      </c>
      <c r="L476" s="32">
        <v>36</v>
      </c>
      <c r="M476" s="32">
        <v>3.15</v>
      </c>
      <c r="N476" s="32">
        <v>29.3</v>
      </c>
      <c r="O476" s="33">
        <v>0.52270000000000005</v>
      </c>
      <c r="P476" s="34">
        <f t="shared" si="50"/>
        <v>685.80977952380965</v>
      </c>
      <c r="Q476" s="31">
        <f t="shared" si="51"/>
        <v>9919116</v>
      </c>
      <c r="R476" s="36">
        <f t="shared" si="52"/>
        <v>867922.65</v>
      </c>
      <c r="S476" s="36">
        <f t="shared" si="53"/>
        <v>8073058.2999999998</v>
      </c>
      <c r="T476" s="36">
        <f t="shared" si="54"/>
        <v>144020.05370000002</v>
      </c>
      <c r="U476" s="36">
        <f t="shared" si="55"/>
        <v>188961854.36197481</v>
      </c>
    </row>
    <row r="477" spans="1:21" s="27" customFormat="1" x14ac:dyDescent="0.2">
      <c r="A477" s="13">
        <v>2016</v>
      </c>
      <c r="B477" s="13" t="s">
        <v>39</v>
      </c>
      <c r="C477" s="14"/>
      <c r="D477" s="13" t="s">
        <v>83</v>
      </c>
      <c r="E477" s="27" t="s">
        <v>44</v>
      </c>
      <c r="F477" s="27" t="s">
        <v>28</v>
      </c>
      <c r="G477" s="28" t="s">
        <v>78</v>
      </c>
      <c r="H477" s="35">
        <v>86947</v>
      </c>
      <c r="I477" s="27">
        <v>179</v>
      </c>
      <c r="J477" s="30">
        <v>80</v>
      </c>
      <c r="K477" s="35">
        <f t="shared" si="49"/>
        <v>1086.8375000000001</v>
      </c>
      <c r="L477" s="32">
        <v>35.4</v>
      </c>
      <c r="M477" s="32">
        <v>4.0199999999999996</v>
      </c>
      <c r="N477" s="32">
        <v>29.8</v>
      </c>
      <c r="O477" s="33">
        <v>0.56159999999999999</v>
      </c>
      <c r="P477" s="34">
        <f t="shared" si="50"/>
        <v>610.36793999999998</v>
      </c>
      <c r="Q477" s="31">
        <f t="shared" si="51"/>
        <v>3077923.8</v>
      </c>
      <c r="R477" s="36">
        <f t="shared" si="52"/>
        <v>349526.93999999994</v>
      </c>
      <c r="S477" s="36">
        <f t="shared" si="53"/>
        <v>2591020.6</v>
      </c>
      <c r="T477" s="36">
        <f t="shared" si="54"/>
        <v>48829.4352</v>
      </c>
      <c r="U477" s="36">
        <f t="shared" si="55"/>
        <v>53069661.279179998</v>
      </c>
    </row>
    <row r="478" spans="1:21" s="27" customFormat="1" x14ac:dyDescent="0.2">
      <c r="A478" s="13">
        <v>2016</v>
      </c>
      <c r="B478" s="13" t="s">
        <v>50</v>
      </c>
      <c r="C478" s="14"/>
      <c r="D478" s="13" t="s">
        <v>82</v>
      </c>
      <c r="E478" s="27" t="s">
        <v>44</v>
      </c>
      <c r="F478" s="27" t="s">
        <v>16</v>
      </c>
      <c r="G478" s="28" t="s">
        <v>87</v>
      </c>
      <c r="H478" s="35">
        <v>19628</v>
      </c>
      <c r="I478" s="27">
        <v>41</v>
      </c>
      <c r="J478" s="30">
        <v>40</v>
      </c>
      <c r="K478" s="35">
        <f t="shared" si="49"/>
        <v>490.7</v>
      </c>
      <c r="L478" s="32">
        <v>34.409999999999997</v>
      </c>
      <c r="M478" s="32">
        <v>5.19</v>
      </c>
      <c r="N478" s="32">
        <v>31.88</v>
      </c>
      <c r="O478" s="33">
        <v>0.517073</v>
      </c>
      <c r="P478" s="34">
        <f t="shared" si="50"/>
        <v>253.7277211</v>
      </c>
      <c r="Q478" s="31">
        <f t="shared" si="51"/>
        <v>675399.48</v>
      </c>
      <c r="R478" s="36">
        <f t="shared" si="52"/>
        <v>101869.32</v>
      </c>
      <c r="S478" s="36">
        <f t="shared" si="53"/>
        <v>625740.64</v>
      </c>
      <c r="T478" s="36">
        <f t="shared" si="54"/>
        <v>10149.108844</v>
      </c>
      <c r="U478" s="36">
        <f t="shared" si="55"/>
        <v>4980167.7097508004</v>
      </c>
    </row>
    <row r="479" spans="1:21" s="27" customFormat="1" x14ac:dyDescent="0.2">
      <c r="A479" s="13">
        <v>2016</v>
      </c>
      <c r="B479" s="13" t="s">
        <v>39</v>
      </c>
      <c r="C479" s="14"/>
      <c r="D479" s="13" t="s">
        <v>83</v>
      </c>
      <c r="E479" s="27" t="s">
        <v>44</v>
      </c>
      <c r="F479" s="27" t="s">
        <v>25</v>
      </c>
      <c r="G479" s="28" t="s">
        <v>88</v>
      </c>
      <c r="H479" s="35">
        <v>134035</v>
      </c>
      <c r="I479" s="27">
        <v>269</v>
      </c>
      <c r="J479" s="30">
        <v>85</v>
      </c>
      <c r="K479" s="35">
        <f t="shared" si="49"/>
        <v>1576.8823529411766</v>
      </c>
      <c r="L479" s="32">
        <v>37.799999999999997</v>
      </c>
      <c r="M479" s="32">
        <v>3.92</v>
      </c>
      <c r="N479" s="32">
        <v>33.200000000000003</v>
      </c>
      <c r="O479" s="33">
        <v>0.57609999999999995</v>
      </c>
      <c r="P479" s="34">
        <f t="shared" si="50"/>
        <v>908.44192352941161</v>
      </c>
      <c r="Q479" s="31">
        <f t="shared" si="51"/>
        <v>5066523</v>
      </c>
      <c r="R479" s="36">
        <f t="shared" si="52"/>
        <v>525417.19999999995</v>
      </c>
      <c r="S479" s="36">
        <f t="shared" si="53"/>
        <v>4449962</v>
      </c>
      <c r="T479" s="36">
        <f t="shared" si="54"/>
        <v>77217.563499999989</v>
      </c>
      <c r="U479" s="36">
        <f t="shared" si="55"/>
        <v>121763013.22026469</v>
      </c>
    </row>
    <row r="480" spans="1:21" s="27" customFormat="1" x14ac:dyDescent="0.2">
      <c r="A480" s="13">
        <v>2016</v>
      </c>
      <c r="B480" s="13" t="s">
        <v>39</v>
      </c>
      <c r="C480" s="14">
        <v>2</v>
      </c>
      <c r="D480" s="13" t="s">
        <v>83</v>
      </c>
      <c r="E480" s="27" t="s">
        <v>44</v>
      </c>
      <c r="F480" s="27" t="s">
        <v>16</v>
      </c>
      <c r="G480" s="28" t="s">
        <v>87</v>
      </c>
      <c r="H480" s="35">
        <v>148086</v>
      </c>
      <c r="I480" s="27">
        <v>301</v>
      </c>
      <c r="J480" s="30">
        <v>195</v>
      </c>
      <c r="K480" s="35">
        <f t="shared" si="49"/>
        <v>759.4153846153846</v>
      </c>
      <c r="L480" s="32">
        <v>35.58</v>
      </c>
      <c r="M480" s="32">
        <v>4.96</v>
      </c>
      <c r="N480" s="32">
        <v>31.38</v>
      </c>
      <c r="O480" s="33">
        <v>0.54283999999999999</v>
      </c>
      <c r="P480" s="34">
        <f t="shared" si="50"/>
        <v>412.24104738461534</v>
      </c>
      <c r="Q480" s="31">
        <f t="shared" si="51"/>
        <v>5268899.88</v>
      </c>
      <c r="R480" s="36">
        <f t="shared" si="52"/>
        <v>734506.55999999994</v>
      </c>
      <c r="S480" s="36">
        <f t="shared" si="53"/>
        <v>4646938.68</v>
      </c>
      <c r="T480" s="36">
        <f t="shared" si="54"/>
        <v>80387.004239999995</v>
      </c>
      <c r="U480" s="36">
        <f t="shared" si="55"/>
        <v>61047127.742998146</v>
      </c>
    </row>
    <row r="481" spans="1:21" s="27" customFormat="1" x14ac:dyDescent="0.2">
      <c r="A481" s="13">
        <v>2016</v>
      </c>
      <c r="B481" s="13" t="s">
        <v>19</v>
      </c>
      <c r="C481" s="14"/>
      <c r="D481" s="13" t="s">
        <v>83</v>
      </c>
      <c r="E481" s="27" t="s">
        <v>44</v>
      </c>
      <c r="F481" s="27" t="s">
        <v>28</v>
      </c>
      <c r="G481" s="28" t="s">
        <v>78</v>
      </c>
      <c r="H481" s="35">
        <v>79112</v>
      </c>
      <c r="I481" s="27">
        <v>161</v>
      </c>
      <c r="J481" s="30">
        <v>68</v>
      </c>
      <c r="K481" s="35">
        <f t="shared" si="49"/>
        <v>1163.4117647058824</v>
      </c>
      <c r="L481" s="32">
        <v>35.44</v>
      </c>
      <c r="M481" s="32">
        <v>3.75</v>
      </c>
      <c r="N481" s="32">
        <v>28.68</v>
      </c>
      <c r="O481" s="33">
        <v>0.55411299999999997</v>
      </c>
      <c r="P481" s="34">
        <f t="shared" si="50"/>
        <v>644.66158317647057</v>
      </c>
      <c r="Q481" s="31">
        <f t="shared" si="51"/>
        <v>2803729.28</v>
      </c>
      <c r="R481" s="36">
        <f t="shared" si="52"/>
        <v>296670</v>
      </c>
      <c r="S481" s="36">
        <f t="shared" si="53"/>
        <v>2268932.16</v>
      </c>
      <c r="T481" s="36">
        <f t="shared" si="54"/>
        <v>43836.987655999998</v>
      </c>
      <c r="U481" s="36">
        <f t="shared" si="55"/>
        <v>51000467.168256938</v>
      </c>
    </row>
    <row r="482" spans="1:21" s="27" customFormat="1" x14ac:dyDescent="0.2">
      <c r="A482" s="13">
        <v>2016</v>
      </c>
      <c r="B482" s="13" t="s">
        <v>39</v>
      </c>
      <c r="C482" s="14"/>
      <c r="D482" s="13" t="s">
        <v>83</v>
      </c>
      <c r="E482" s="27" t="s">
        <v>44</v>
      </c>
      <c r="F482" s="27" t="s">
        <v>25</v>
      </c>
      <c r="G482" s="28" t="s">
        <v>88</v>
      </c>
      <c r="H482" s="35">
        <v>51478</v>
      </c>
      <c r="I482" s="27">
        <v>108</v>
      </c>
      <c r="J482" s="30">
        <v>36</v>
      </c>
      <c r="K482" s="35">
        <f t="shared" si="49"/>
        <v>1429.9444444444443</v>
      </c>
      <c r="L482" s="32">
        <v>36.9</v>
      </c>
      <c r="M482" s="32">
        <v>4.1100000000000003</v>
      </c>
      <c r="N482" s="32">
        <v>31.7</v>
      </c>
      <c r="O482" s="33">
        <v>0.56530000000000002</v>
      </c>
      <c r="P482" s="34">
        <f t="shared" si="50"/>
        <v>808.34759444444444</v>
      </c>
      <c r="Q482" s="31">
        <f t="shared" si="51"/>
        <v>1899538.2</v>
      </c>
      <c r="R482" s="36">
        <f t="shared" si="52"/>
        <v>211574.58000000002</v>
      </c>
      <c r="S482" s="36">
        <f t="shared" si="53"/>
        <v>1631852.5999999999</v>
      </c>
      <c r="T482" s="36">
        <f t="shared" si="54"/>
        <v>29100.5134</v>
      </c>
      <c r="U482" s="36">
        <f t="shared" si="55"/>
        <v>41612117.466811113</v>
      </c>
    </row>
    <row r="483" spans="1:21" s="27" customFormat="1" x14ac:dyDescent="0.2">
      <c r="A483" s="13">
        <v>2016</v>
      </c>
      <c r="B483" s="13" t="s">
        <v>39</v>
      </c>
      <c r="C483" s="14"/>
      <c r="D483" s="13" t="s">
        <v>83</v>
      </c>
      <c r="E483" s="27" t="s">
        <v>44</v>
      </c>
      <c r="F483" s="27" t="s">
        <v>93</v>
      </c>
      <c r="G483" s="28" t="s">
        <v>78</v>
      </c>
      <c r="H483" s="35">
        <v>181367</v>
      </c>
      <c r="I483" s="27">
        <v>381</v>
      </c>
      <c r="J483" s="30">
        <v>100</v>
      </c>
      <c r="K483" s="35">
        <f t="shared" si="49"/>
        <v>1813.67</v>
      </c>
      <c r="L483" s="32">
        <v>36.200000000000003</v>
      </c>
      <c r="M483" s="32">
        <v>3.44</v>
      </c>
      <c r="N483" s="32">
        <v>27.9</v>
      </c>
      <c r="O483" s="33">
        <v>0.54800000000000004</v>
      </c>
      <c r="P483" s="34">
        <f t="shared" si="50"/>
        <v>993.89116000000013</v>
      </c>
      <c r="Q483" s="31">
        <f t="shared" si="51"/>
        <v>6565485.4000000004</v>
      </c>
      <c r="R483" s="36">
        <f t="shared" si="52"/>
        <v>623902.48</v>
      </c>
      <c r="S483" s="36">
        <f t="shared" si="53"/>
        <v>5060139.3</v>
      </c>
      <c r="T483" s="36">
        <f t="shared" si="54"/>
        <v>99389.116000000009</v>
      </c>
      <c r="U483" s="36">
        <f t="shared" si="55"/>
        <v>180259058.01572001</v>
      </c>
    </row>
    <row r="484" spans="1:21" s="27" customFormat="1" x14ac:dyDescent="0.2">
      <c r="A484" s="13">
        <v>2016</v>
      </c>
      <c r="B484" s="13" t="s">
        <v>39</v>
      </c>
      <c r="C484" s="14"/>
      <c r="D484" s="13" t="s">
        <v>83</v>
      </c>
      <c r="E484" s="27" t="s">
        <v>44</v>
      </c>
      <c r="F484" s="27" t="s">
        <v>93</v>
      </c>
      <c r="G484" s="28" t="s">
        <v>78</v>
      </c>
      <c r="H484" s="35">
        <v>195812</v>
      </c>
      <c r="I484" s="27">
        <v>399</v>
      </c>
      <c r="J484" s="30">
        <v>120</v>
      </c>
      <c r="K484" s="35">
        <f t="shared" si="49"/>
        <v>1631.7666666666667</v>
      </c>
      <c r="L484" s="32">
        <v>36</v>
      </c>
      <c r="M484" s="32">
        <v>4.3099999999999996</v>
      </c>
      <c r="N484" s="32">
        <v>28.3</v>
      </c>
      <c r="O484" s="33">
        <v>0.56269999999999998</v>
      </c>
      <c r="P484" s="34">
        <f t="shared" si="50"/>
        <v>918.19510333333335</v>
      </c>
      <c r="Q484" s="31">
        <f t="shared" si="51"/>
        <v>7049232</v>
      </c>
      <c r="R484" s="36">
        <f t="shared" si="52"/>
        <v>843949.72</v>
      </c>
      <c r="S484" s="36">
        <f t="shared" si="53"/>
        <v>5541479.6000000006</v>
      </c>
      <c r="T484" s="36">
        <f t="shared" si="54"/>
        <v>110183.4124</v>
      </c>
      <c r="U484" s="36">
        <f t="shared" si="55"/>
        <v>179793619.57390666</v>
      </c>
    </row>
    <row r="485" spans="1:21" s="27" customFormat="1" x14ac:dyDescent="0.2">
      <c r="A485" s="13">
        <v>2016</v>
      </c>
      <c r="B485" s="13" t="s">
        <v>19</v>
      </c>
      <c r="C485" s="14"/>
      <c r="D485" s="13" t="s">
        <v>82</v>
      </c>
      <c r="E485" s="27" t="s">
        <v>45</v>
      </c>
      <c r="F485" s="27" t="s">
        <v>113</v>
      </c>
      <c r="G485" s="28" t="s">
        <v>78</v>
      </c>
      <c r="H485" s="35">
        <v>54861</v>
      </c>
      <c r="I485" s="27">
        <v>113</v>
      </c>
      <c r="J485" s="30">
        <v>30</v>
      </c>
      <c r="K485" s="35">
        <f t="shared" si="49"/>
        <v>1828.7</v>
      </c>
      <c r="L485" s="32">
        <v>36.5</v>
      </c>
      <c r="M485" s="32">
        <v>4.1500000000000004</v>
      </c>
      <c r="N485" s="32">
        <v>28.8</v>
      </c>
      <c r="O485" s="33">
        <v>0.57010000000000005</v>
      </c>
      <c r="P485" s="34">
        <f t="shared" si="50"/>
        <v>1042.54187</v>
      </c>
      <c r="Q485" s="31">
        <f t="shared" si="51"/>
        <v>2002426.5</v>
      </c>
      <c r="R485" s="36">
        <f t="shared" si="52"/>
        <v>227673.15000000002</v>
      </c>
      <c r="S485" s="36">
        <f t="shared" si="53"/>
        <v>1579996.8</v>
      </c>
      <c r="T485" s="36">
        <f t="shared" si="54"/>
        <v>31276.256100000002</v>
      </c>
      <c r="U485" s="36">
        <f t="shared" si="55"/>
        <v>57194889.530069999</v>
      </c>
    </row>
    <row r="486" spans="1:21" s="27" customFormat="1" x14ac:dyDescent="0.2">
      <c r="A486" s="13">
        <v>2016</v>
      </c>
      <c r="B486" s="13" t="s">
        <v>19</v>
      </c>
      <c r="C486" s="14"/>
      <c r="D486" s="13" t="s">
        <v>82</v>
      </c>
      <c r="E486" s="27" t="s">
        <v>45</v>
      </c>
      <c r="F486" s="27" t="s">
        <v>113</v>
      </c>
      <c r="G486" s="28" t="s">
        <v>78</v>
      </c>
      <c r="H486" s="35">
        <v>45773</v>
      </c>
      <c r="I486" s="27">
        <v>95</v>
      </c>
      <c r="J486" s="30">
        <v>26.5</v>
      </c>
      <c r="K486" s="35">
        <f t="shared" si="49"/>
        <v>1727.2830188679245</v>
      </c>
      <c r="L486" s="32">
        <v>37</v>
      </c>
      <c r="M486" s="32">
        <v>3.74</v>
      </c>
      <c r="N486" s="32">
        <v>28.2</v>
      </c>
      <c r="O486" s="33">
        <v>0.56989999999999996</v>
      </c>
      <c r="P486" s="34">
        <f t="shared" si="50"/>
        <v>984.37859245283016</v>
      </c>
      <c r="Q486" s="31">
        <f t="shared" si="51"/>
        <v>1693601</v>
      </c>
      <c r="R486" s="36">
        <f t="shared" si="52"/>
        <v>171191.02000000002</v>
      </c>
      <c r="S486" s="36">
        <f t="shared" si="53"/>
        <v>1290798.5999999999</v>
      </c>
      <c r="T486" s="36">
        <f t="shared" si="54"/>
        <v>26086.0327</v>
      </c>
      <c r="U486" s="36">
        <f t="shared" si="55"/>
        <v>45057961.312343396</v>
      </c>
    </row>
    <row r="487" spans="1:21" s="27" customFormat="1" x14ac:dyDescent="0.2">
      <c r="A487" s="13">
        <v>2016</v>
      </c>
      <c r="B487" s="13" t="s">
        <v>19</v>
      </c>
      <c r="C487" s="14"/>
      <c r="D487" s="13" t="s">
        <v>82</v>
      </c>
      <c r="E487" s="27" t="s">
        <v>45</v>
      </c>
      <c r="F487" s="27" t="s">
        <v>113</v>
      </c>
      <c r="G487" s="28" t="s">
        <v>78</v>
      </c>
      <c r="H487" s="35">
        <v>49226</v>
      </c>
      <c r="I487" s="27">
        <v>100</v>
      </c>
      <c r="J487" s="30">
        <v>26</v>
      </c>
      <c r="K487" s="35">
        <f t="shared" si="49"/>
        <v>1893.3076923076924</v>
      </c>
      <c r="L487" s="32">
        <v>37.6</v>
      </c>
      <c r="M487" s="32">
        <v>4.1100000000000003</v>
      </c>
      <c r="N487" s="32">
        <v>29.4</v>
      </c>
      <c r="O487" s="33">
        <v>0.56369999999999998</v>
      </c>
      <c r="P487" s="34">
        <f t="shared" si="50"/>
        <v>1067.2575461538461</v>
      </c>
      <c r="Q487" s="31">
        <f t="shared" si="51"/>
        <v>1850897.6</v>
      </c>
      <c r="R487" s="36">
        <f t="shared" si="52"/>
        <v>202318.86000000002</v>
      </c>
      <c r="S487" s="36">
        <f t="shared" si="53"/>
        <v>1447244.4</v>
      </c>
      <c r="T487" s="36">
        <f t="shared" si="54"/>
        <v>27748.696199999998</v>
      </c>
      <c r="U487" s="36">
        <f t="shared" si="55"/>
        <v>52536819.966969229</v>
      </c>
    </row>
    <row r="488" spans="1:21" s="27" customFormat="1" x14ac:dyDescent="0.2">
      <c r="A488" s="13">
        <v>2016</v>
      </c>
      <c r="B488" s="13" t="s">
        <v>39</v>
      </c>
      <c r="C488" s="14"/>
      <c r="D488" s="13" t="s">
        <v>83</v>
      </c>
      <c r="E488" s="27" t="s">
        <v>44</v>
      </c>
      <c r="F488" s="27" t="s">
        <v>25</v>
      </c>
      <c r="G488" s="28" t="s">
        <v>88</v>
      </c>
      <c r="H488" s="35">
        <v>54049</v>
      </c>
      <c r="I488" s="27">
        <v>112</v>
      </c>
      <c r="J488" s="30">
        <v>40</v>
      </c>
      <c r="K488" s="35">
        <f t="shared" si="49"/>
        <v>1351.2249999999999</v>
      </c>
      <c r="L488" s="32">
        <v>37.200000000000003</v>
      </c>
      <c r="M488" s="32">
        <v>3.55</v>
      </c>
      <c r="N488" s="32">
        <v>32.1</v>
      </c>
      <c r="O488" s="33">
        <v>0.5605</v>
      </c>
      <c r="P488" s="34">
        <f t="shared" si="50"/>
        <v>757.36161249999998</v>
      </c>
      <c r="Q488" s="31">
        <f t="shared" si="51"/>
        <v>2010622.8</v>
      </c>
      <c r="R488" s="36">
        <f t="shared" si="52"/>
        <v>191873.94999999998</v>
      </c>
      <c r="S488" s="36">
        <f t="shared" si="53"/>
        <v>1734972.9000000001</v>
      </c>
      <c r="T488" s="36">
        <f t="shared" si="54"/>
        <v>30294.464499999998</v>
      </c>
      <c r="U488" s="36">
        <f t="shared" si="55"/>
        <v>40934637.794012502</v>
      </c>
    </row>
    <row r="489" spans="1:21" s="27" customFormat="1" x14ac:dyDescent="0.2">
      <c r="A489" s="13">
        <v>2016</v>
      </c>
      <c r="B489" s="13" t="s">
        <v>39</v>
      </c>
      <c r="C489" s="14"/>
      <c r="D489" s="13" t="s">
        <v>83</v>
      </c>
      <c r="E489" s="27" t="s">
        <v>44</v>
      </c>
      <c r="F489" s="27" t="s">
        <v>25</v>
      </c>
      <c r="G489" s="28" t="s">
        <v>88</v>
      </c>
      <c r="H489" s="35">
        <v>88934</v>
      </c>
      <c r="I489" s="27">
        <v>175</v>
      </c>
      <c r="J489" s="30">
        <v>71</v>
      </c>
      <c r="K489" s="35">
        <f t="shared" si="49"/>
        <v>1252.5915492957747</v>
      </c>
      <c r="L489" s="32">
        <v>36.700000000000003</v>
      </c>
      <c r="M489" s="32">
        <v>3.66</v>
      </c>
      <c r="N489" s="32">
        <v>31.6</v>
      </c>
      <c r="O489" s="33">
        <v>0.54800000000000004</v>
      </c>
      <c r="P489" s="34">
        <f t="shared" si="50"/>
        <v>686.42016901408454</v>
      </c>
      <c r="Q489" s="31">
        <f t="shared" si="51"/>
        <v>3263877.8000000003</v>
      </c>
      <c r="R489" s="36">
        <f t="shared" si="52"/>
        <v>325498.44</v>
      </c>
      <c r="S489" s="36">
        <f t="shared" si="53"/>
        <v>2810314.4</v>
      </c>
      <c r="T489" s="36">
        <f t="shared" si="54"/>
        <v>48735.832000000002</v>
      </c>
      <c r="U489" s="36">
        <f t="shared" si="55"/>
        <v>61046091.31109859</v>
      </c>
    </row>
    <row r="490" spans="1:21" s="27" customFormat="1" x14ac:dyDescent="0.2">
      <c r="A490" s="13">
        <v>2016</v>
      </c>
      <c r="B490" s="13" t="s">
        <v>19</v>
      </c>
      <c r="C490" s="14"/>
      <c r="D490" s="13" t="s">
        <v>83</v>
      </c>
      <c r="E490" s="27" t="s">
        <v>45</v>
      </c>
      <c r="F490" s="27" t="s">
        <v>113</v>
      </c>
      <c r="G490" s="28" t="s">
        <v>78</v>
      </c>
      <c r="H490" s="35">
        <v>314284</v>
      </c>
      <c r="I490" s="27">
        <v>647</v>
      </c>
      <c r="J490" s="30">
        <v>190</v>
      </c>
      <c r="K490" s="35">
        <f t="shared" si="49"/>
        <v>1654.1263157894737</v>
      </c>
      <c r="L490" s="32">
        <v>35.1</v>
      </c>
      <c r="M490" s="32">
        <v>4.33</v>
      </c>
      <c r="N490" s="32">
        <v>28.8</v>
      </c>
      <c r="O490" s="33">
        <v>0.53900000000000003</v>
      </c>
      <c r="P490" s="34">
        <f t="shared" si="50"/>
        <v>891.57408421052628</v>
      </c>
      <c r="Q490" s="31">
        <f t="shared" si="51"/>
        <v>11031368.4</v>
      </c>
      <c r="R490" s="36">
        <f t="shared" si="52"/>
        <v>1360849.72</v>
      </c>
      <c r="S490" s="36">
        <f t="shared" si="53"/>
        <v>9051379.2000000011</v>
      </c>
      <c r="T490" s="36">
        <f t="shared" si="54"/>
        <v>169399.076</v>
      </c>
      <c r="U490" s="36">
        <f t="shared" si="55"/>
        <v>280207469.48202103</v>
      </c>
    </row>
    <row r="491" spans="1:21" s="27" customFormat="1" x14ac:dyDescent="0.2">
      <c r="A491" s="13">
        <v>2016</v>
      </c>
      <c r="B491" s="13" t="s">
        <v>17</v>
      </c>
      <c r="C491" s="14"/>
      <c r="D491" s="13" t="s">
        <v>83</v>
      </c>
      <c r="E491" s="27" t="s">
        <v>45</v>
      </c>
      <c r="F491" s="27" t="s">
        <v>56</v>
      </c>
      <c r="G491" s="28" t="s">
        <v>78</v>
      </c>
      <c r="H491" s="35">
        <v>54173</v>
      </c>
      <c r="I491" s="27">
        <v>110</v>
      </c>
      <c r="J491" s="30">
        <v>56</v>
      </c>
      <c r="K491" s="35">
        <f t="shared" si="49"/>
        <v>967.375</v>
      </c>
      <c r="L491" s="32">
        <v>35</v>
      </c>
      <c r="M491" s="32">
        <v>4.1500000000000004</v>
      </c>
      <c r="N491" s="32">
        <v>28.6</v>
      </c>
      <c r="O491" s="33">
        <v>0.54990000000000006</v>
      </c>
      <c r="P491" s="34">
        <f t="shared" si="50"/>
        <v>531.95951250000007</v>
      </c>
      <c r="Q491" s="31">
        <f t="shared" si="51"/>
        <v>1896055</v>
      </c>
      <c r="R491" s="36">
        <f t="shared" si="52"/>
        <v>224817.95</v>
      </c>
      <c r="S491" s="36">
        <f t="shared" si="53"/>
        <v>1549347.8</v>
      </c>
      <c r="T491" s="36">
        <f t="shared" si="54"/>
        <v>29789.732700000004</v>
      </c>
      <c r="U491" s="36">
        <f t="shared" si="55"/>
        <v>28817842.670662504</v>
      </c>
    </row>
    <row r="492" spans="1:21" s="27" customFormat="1" x14ac:dyDescent="0.2">
      <c r="A492" s="13">
        <v>2016</v>
      </c>
      <c r="B492" s="13" t="s">
        <v>39</v>
      </c>
      <c r="C492" s="14"/>
      <c r="D492" s="13" t="s">
        <v>83</v>
      </c>
      <c r="E492" s="27" t="s">
        <v>44</v>
      </c>
      <c r="F492" s="27" t="s">
        <v>115</v>
      </c>
      <c r="G492" s="28" t="s">
        <v>78</v>
      </c>
      <c r="H492" s="35">
        <v>187224</v>
      </c>
      <c r="I492" s="27">
        <v>382</v>
      </c>
      <c r="J492" s="30">
        <v>120</v>
      </c>
      <c r="K492" s="35">
        <f t="shared" si="49"/>
        <v>1560.2</v>
      </c>
      <c r="L492" s="32">
        <v>36.5</v>
      </c>
      <c r="M492" s="32">
        <v>3.09</v>
      </c>
      <c r="N492" s="32">
        <v>28.1</v>
      </c>
      <c r="O492" s="33">
        <v>0.52729999999999999</v>
      </c>
      <c r="P492" s="34">
        <f t="shared" si="50"/>
        <v>822.69345999999996</v>
      </c>
      <c r="Q492" s="31">
        <f t="shared" si="51"/>
        <v>6833676</v>
      </c>
      <c r="R492" s="36">
        <f t="shared" si="52"/>
        <v>578522.15999999992</v>
      </c>
      <c r="S492" s="36">
        <f t="shared" si="53"/>
        <v>5260994.4000000004</v>
      </c>
      <c r="T492" s="36">
        <f t="shared" si="54"/>
        <v>98723.215199999991</v>
      </c>
      <c r="U492" s="36">
        <f t="shared" si="55"/>
        <v>154027960.35503998</v>
      </c>
    </row>
    <row r="493" spans="1:21" s="27" customFormat="1" x14ac:dyDescent="0.2">
      <c r="A493" s="13">
        <v>2016</v>
      </c>
      <c r="B493" s="13" t="s">
        <v>19</v>
      </c>
      <c r="C493" s="14">
        <v>4.5</v>
      </c>
      <c r="D493" s="13" t="s">
        <v>83</v>
      </c>
      <c r="E493" s="27" t="s">
        <v>44</v>
      </c>
      <c r="F493" s="27" t="s">
        <v>105</v>
      </c>
      <c r="G493" s="28" t="s">
        <v>86</v>
      </c>
      <c r="H493" s="35">
        <v>65860</v>
      </c>
      <c r="I493" s="27">
        <v>133</v>
      </c>
      <c r="J493" s="30">
        <v>35</v>
      </c>
      <c r="K493" s="35">
        <f t="shared" si="49"/>
        <v>1881.7142857142858</v>
      </c>
      <c r="L493" s="32">
        <v>36.299999999999997</v>
      </c>
      <c r="M493" s="32">
        <v>4.09</v>
      </c>
      <c r="N493" s="32">
        <v>31.2</v>
      </c>
      <c r="O493" s="33">
        <v>0.55349999999999999</v>
      </c>
      <c r="P493" s="34">
        <f t="shared" si="50"/>
        <v>1041.5288571428573</v>
      </c>
      <c r="Q493" s="31">
        <f t="shared" si="51"/>
        <v>2390718</v>
      </c>
      <c r="R493" s="36">
        <f t="shared" si="52"/>
        <v>269367.39999999997</v>
      </c>
      <c r="S493" s="36">
        <f t="shared" si="53"/>
        <v>2054832</v>
      </c>
      <c r="T493" s="36">
        <f t="shared" si="54"/>
        <v>36453.51</v>
      </c>
      <c r="U493" s="36">
        <f t="shared" si="55"/>
        <v>68595090.531428576</v>
      </c>
    </row>
    <row r="494" spans="1:21" s="27" customFormat="1" x14ac:dyDescent="0.2">
      <c r="A494" s="13">
        <v>2016</v>
      </c>
      <c r="B494" s="13" t="s">
        <v>19</v>
      </c>
      <c r="C494" s="14"/>
      <c r="D494" s="13" t="s">
        <v>82</v>
      </c>
      <c r="E494" s="27" t="s">
        <v>44</v>
      </c>
      <c r="F494" s="27" t="s">
        <v>69</v>
      </c>
      <c r="G494" s="28" t="s">
        <v>78</v>
      </c>
      <c r="H494" s="35">
        <v>34042</v>
      </c>
      <c r="I494" s="27">
        <v>70</v>
      </c>
      <c r="J494" s="30">
        <v>20</v>
      </c>
      <c r="K494" s="35">
        <f t="shared" si="49"/>
        <v>1702.1</v>
      </c>
      <c r="L494" s="32">
        <v>36.9</v>
      </c>
      <c r="M494" s="32">
        <v>4.1399999999999997</v>
      </c>
      <c r="N494" s="32">
        <v>28.6</v>
      </c>
      <c r="O494" s="33">
        <v>0.54730000000000001</v>
      </c>
      <c r="P494" s="34">
        <f t="shared" si="50"/>
        <v>931.55933000000005</v>
      </c>
      <c r="Q494" s="31">
        <f t="shared" si="51"/>
        <v>1256149.8</v>
      </c>
      <c r="R494" s="36">
        <f t="shared" si="52"/>
        <v>140933.87999999998</v>
      </c>
      <c r="S494" s="36">
        <f t="shared" si="53"/>
        <v>973601.20000000007</v>
      </c>
      <c r="T494" s="36">
        <f t="shared" si="54"/>
        <v>18631.186600000001</v>
      </c>
      <c r="U494" s="36">
        <f t="shared" si="55"/>
        <v>31712142.711860001</v>
      </c>
    </row>
    <row r="495" spans="1:21" s="27" customFormat="1" x14ac:dyDescent="0.2">
      <c r="A495" s="13">
        <v>2016</v>
      </c>
      <c r="B495" s="13" t="s">
        <v>17</v>
      </c>
      <c r="C495" s="14"/>
      <c r="D495" s="13" t="s">
        <v>82</v>
      </c>
      <c r="E495" s="27" t="s">
        <v>45</v>
      </c>
      <c r="F495" s="27" t="s">
        <v>56</v>
      </c>
      <c r="G495" s="28" t="s">
        <v>78</v>
      </c>
      <c r="H495" s="35">
        <v>299460</v>
      </c>
      <c r="I495" s="27">
        <v>616</v>
      </c>
      <c r="J495" s="30">
        <v>213.9</v>
      </c>
      <c r="K495" s="35">
        <f t="shared" si="49"/>
        <v>1400</v>
      </c>
      <c r="L495" s="32">
        <v>36.299999999999997</v>
      </c>
      <c r="M495" s="32">
        <v>4.4400000000000004</v>
      </c>
      <c r="N495" s="32">
        <v>29.6</v>
      </c>
      <c r="O495" s="33">
        <v>0.56940000000000002</v>
      </c>
      <c r="P495" s="34">
        <f t="shared" si="50"/>
        <v>797.16</v>
      </c>
      <c r="Q495" s="31">
        <f t="shared" si="51"/>
        <v>10870398</v>
      </c>
      <c r="R495" s="36">
        <f t="shared" si="52"/>
        <v>1329602.4000000001</v>
      </c>
      <c r="S495" s="36">
        <f t="shared" si="53"/>
        <v>8864016</v>
      </c>
      <c r="T495" s="36">
        <f t="shared" si="54"/>
        <v>170512.524</v>
      </c>
      <c r="U495" s="36">
        <f t="shared" si="55"/>
        <v>238717533.59999999</v>
      </c>
    </row>
    <row r="496" spans="1:21" s="27" customFormat="1" x14ac:dyDescent="0.2">
      <c r="A496" s="13">
        <v>2016</v>
      </c>
      <c r="B496" s="13" t="s">
        <v>17</v>
      </c>
      <c r="C496" s="14"/>
      <c r="D496" s="13" t="s">
        <v>83</v>
      </c>
      <c r="E496" s="27" t="s">
        <v>44</v>
      </c>
      <c r="F496" s="27" t="s">
        <v>76</v>
      </c>
      <c r="G496" s="28" t="s">
        <v>78</v>
      </c>
      <c r="H496" s="35">
        <v>149058</v>
      </c>
      <c r="I496" s="27">
        <v>303</v>
      </c>
      <c r="J496" s="30">
        <v>290</v>
      </c>
      <c r="K496" s="35">
        <f t="shared" si="49"/>
        <v>513.99310344827586</v>
      </c>
      <c r="L496" s="32">
        <v>34.6</v>
      </c>
      <c r="M496" s="32">
        <v>4.5999999999999996</v>
      </c>
      <c r="N496" s="32">
        <v>27.9</v>
      </c>
      <c r="O496" s="33">
        <v>0.53069999999999995</v>
      </c>
      <c r="P496" s="34">
        <f t="shared" si="50"/>
        <v>272.77613999999994</v>
      </c>
      <c r="Q496" s="31">
        <f t="shared" si="51"/>
        <v>5157406.8</v>
      </c>
      <c r="R496" s="36">
        <f t="shared" si="52"/>
        <v>685666.79999999993</v>
      </c>
      <c r="S496" s="36">
        <f t="shared" si="53"/>
        <v>4158718.1999999997</v>
      </c>
      <c r="T496" s="36">
        <f t="shared" si="54"/>
        <v>79105.080599999987</v>
      </c>
      <c r="U496" s="36">
        <f t="shared" si="55"/>
        <v>40659465.876119994</v>
      </c>
    </row>
    <row r="497" spans="1:21" s="27" customFormat="1" x14ac:dyDescent="0.2">
      <c r="A497" s="13">
        <v>2016</v>
      </c>
      <c r="B497" s="13" t="s">
        <v>17</v>
      </c>
      <c r="C497" s="14"/>
      <c r="D497" s="13" t="s">
        <v>83</v>
      </c>
      <c r="E497" s="27" t="s">
        <v>44</v>
      </c>
      <c r="F497" s="27" t="s">
        <v>49</v>
      </c>
      <c r="G497" s="28" t="s">
        <v>78</v>
      </c>
      <c r="H497" s="35">
        <v>136669</v>
      </c>
      <c r="I497" s="27">
        <v>272</v>
      </c>
      <c r="J497" s="30">
        <v>148</v>
      </c>
      <c r="K497" s="35">
        <f t="shared" si="49"/>
        <v>923.43918918918916</v>
      </c>
      <c r="L497" s="32">
        <v>36.5</v>
      </c>
      <c r="M497" s="32">
        <v>3.5</v>
      </c>
      <c r="N497" s="32">
        <v>28.7</v>
      </c>
      <c r="O497" s="33">
        <v>0.55549999999999999</v>
      </c>
      <c r="P497" s="34">
        <f t="shared" si="50"/>
        <v>512.97046959459453</v>
      </c>
      <c r="Q497" s="31">
        <f t="shared" si="51"/>
        <v>4988418.5</v>
      </c>
      <c r="R497" s="36">
        <f t="shared" si="52"/>
        <v>478341.5</v>
      </c>
      <c r="S497" s="36">
        <f t="shared" si="53"/>
        <v>3922400.3</v>
      </c>
      <c r="T497" s="36">
        <f t="shared" si="54"/>
        <v>75919.629499999995</v>
      </c>
      <c r="U497" s="36">
        <f t="shared" si="55"/>
        <v>70107161.109023646</v>
      </c>
    </row>
    <row r="498" spans="1:21" s="27" customFormat="1" x14ac:dyDescent="0.2">
      <c r="A498" s="13">
        <v>2016</v>
      </c>
      <c r="B498" s="13" t="s">
        <v>17</v>
      </c>
      <c r="C498" s="14"/>
      <c r="D498" s="13" t="s">
        <v>83</v>
      </c>
      <c r="E498" s="27" t="s">
        <v>44</v>
      </c>
      <c r="F498" s="27" t="s">
        <v>49</v>
      </c>
      <c r="G498" s="28" t="s">
        <v>78</v>
      </c>
      <c r="H498" s="35">
        <v>20448</v>
      </c>
      <c r="I498" s="27">
        <v>41</v>
      </c>
      <c r="J498" s="30">
        <v>30</v>
      </c>
      <c r="K498" s="35">
        <f t="shared" si="49"/>
        <v>681.6</v>
      </c>
      <c r="L498" s="32">
        <v>36.5</v>
      </c>
      <c r="M498" s="32">
        <v>4.3600000000000003</v>
      </c>
      <c r="N498" s="32">
        <v>29.9</v>
      </c>
      <c r="O498" s="33">
        <v>0.55769999999999997</v>
      </c>
      <c r="P498" s="34">
        <f t="shared" si="50"/>
        <v>380.12831999999997</v>
      </c>
      <c r="Q498" s="31">
        <f t="shared" si="51"/>
        <v>746352</v>
      </c>
      <c r="R498" s="36">
        <f t="shared" si="52"/>
        <v>89153.280000000013</v>
      </c>
      <c r="S498" s="36">
        <f t="shared" si="53"/>
        <v>611395.19999999995</v>
      </c>
      <c r="T498" s="36">
        <f t="shared" si="54"/>
        <v>11403.8496</v>
      </c>
      <c r="U498" s="36">
        <f t="shared" si="55"/>
        <v>7772863.8873599991</v>
      </c>
    </row>
    <row r="499" spans="1:21" s="27" customFormat="1" x14ac:dyDescent="0.2">
      <c r="A499" s="13">
        <v>2016</v>
      </c>
      <c r="B499" s="13" t="s">
        <v>19</v>
      </c>
      <c r="C499" s="14"/>
      <c r="D499" s="13" t="s">
        <v>83</v>
      </c>
      <c r="E499" s="27" t="s">
        <v>44</v>
      </c>
      <c r="F499" s="27" t="s">
        <v>97</v>
      </c>
      <c r="G499" s="28" t="s">
        <v>85</v>
      </c>
      <c r="H499" s="35">
        <v>5635</v>
      </c>
      <c r="I499" s="27">
        <v>12</v>
      </c>
      <c r="J499" s="30">
        <v>3.68</v>
      </c>
      <c r="K499" s="35">
        <f t="shared" si="49"/>
        <v>1531.25</v>
      </c>
      <c r="L499" s="32">
        <v>34.17</v>
      </c>
      <c r="M499" s="32">
        <v>4.78</v>
      </c>
      <c r="N499" s="32">
        <v>26.88</v>
      </c>
      <c r="O499" s="33">
        <v>0.50700000000000001</v>
      </c>
      <c r="P499" s="34">
        <f t="shared" si="50"/>
        <v>776.34375</v>
      </c>
      <c r="Q499" s="31">
        <f t="shared" si="51"/>
        <v>192547.95</v>
      </c>
      <c r="R499" s="36">
        <f t="shared" si="52"/>
        <v>26935.300000000003</v>
      </c>
      <c r="S499" s="36">
        <f t="shared" si="53"/>
        <v>151468.79999999999</v>
      </c>
      <c r="T499" s="36">
        <f t="shared" si="54"/>
        <v>2856.9450000000002</v>
      </c>
      <c r="U499" s="36">
        <f t="shared" si="55"/>
        <v>4374697.03125</v>
      </c>
    </row>
    <row r="500" spans="1:21" s="27" customFormat="1" x14ac:dyDescent="0.2">
      <c r="A500" s="13">
        <v>2016</v>
      </c>
      <c r="B500" s="13" t="s">
        <v>39</v>
      </c>
      <c r="C500" s="14"/>
      <c r="D500" s="13" t="s">
        <v>83</v>
      </c>
      <c r="E500" s="27" t="s">
        <v>44</v>
      </c>
      <c r="F500" s="27" t="s">
        <v>68</v>
      </c>
      <c r="G500" s="28" t="s">
        <v>79</v>
      </c>
      <c r="H500" s="35">
        <v>29844</v>
      </c>
      <c r="I500" s="27">
        <v>60</v>
      </c>
      <c r="J500" s="30">
        <v>16</v>
      </c>
      <c r="K500" s="35">
        <f t="shared" si="49"/>
        <v>1865.25</v>
      </c>
      <c r="L500" s="32">
        <v>37</v>
      </c>
      <c r="M500" s="32">
        <v>4.4400000000000004</v>
      </c>
      <c r="N500" s="32">
        <v>27.4</v>
      </c>
      <c r="O500" s="33">
        <v>0.54659999999999997</v>
      </c>
      <c r="P500" s="34">
        <f t="shared" si="50"/>
        <v>1019.5456499999999</v>
      </c>
      <c r="Q500" s="31">
        <f t="shared" si="51"/>
        <v>1104228</v>
      </c>
      <c r="R500" s="36">
        <f t="shared" si="52"/>
        <v>132507.36000000002</v>
      </c>
      <c r="S500" s="36">
        <f t="shared" si="53"/>
        <v>817725.6</v>
      </c>
      <c r="T500" s="36">
        <f t="shared" si="54"/>
        <v>16312.730399999999</v>
      </c>
      <c r="U500" s="36">
        <f t="shared" si="55"/>
        <v>30427320.378599998</v>
      </c>
    </row>
    <row r="501" spans="1:21" s="27" customFormat="1" x14ac:dyDescent="0.2">
      <c r="A501" s="13">
        <v>2016</v>
      </c>
      <c r="B501" s="13" t="s">
        <v>17</v>
      </c>
      <c r="C501" s="14"/>
      <c r="D501" s="13" t="s">
        <v>83</v>
      </c>
      <c r="E501" s="27" t="s">
        <v>44</v>
      </c>
      <c r="F501" s="27" t="s">
        <v>32</v>
      </c>
      <c r="G501" s="28" t="s">
        <v>62</v>
      </c>
      <c r="H501" s="35">
        <v>52032</v>
      </c>
      <c r="I501" s="27">
        <v>110</v>
      </c>
      <c r="J501" s="30">
        <v>132</v>
      </c>
      <c r="K501" s="35">
        <f t="shared" si="49"/>
        <v>394.18181818181819</v>
      </c>
      <c r="L501" s="32">
        <v>38.200000000000003</v>
      </c>
      <c r="M501" s="32">
        <v>5.07</v>
      </c>
      <c r="N501" s="32">
        <v>36.299999999999997</v>
      </c>
      <c r="O501" s="33">
        <v>0.55589999999999995</v>
      </c>
      <c r="P501" s="34">
        <f t="shared" si="50"/>
        <v>219.1256727272727</v>
      </c>
      <c r="Q501" s="31">
        <f t="shared" si="51"/>
        <v>1987622.4000000001</v>
      </c>
      <c r="R501" s="36">
        <f t="shared" si="52"/>
        <v>263802.23999999999</v>
      </c>
      <c r="S501" s="36">
        <f t="shared" si="53"/>
        <v>1888761.5999999999</v>
      </c>
      <c r="T501" s="36">
        <f t="shared" si="54"/>
        <v>28924.588799999998</v>
      </c>
      <c r="U501" s="36">
        <f t="shared" si="55"/>
        <v>11401547.003345452</v>
      </c>
    </row>
    <row r="502" spans="1:21" s="27" customFormat="1" x14ac:dyDescent="0.2">
      <c r="A502" s="13">
        <v>2016</v>
      </c>
      <c r="B502" s="13" t="s">
        <v>17</v>
      </c>
      <c r="C502" s="14"/>
      <c r="D502" s="13" t="s">
        <v>83</v>
      </c>
      <c r="E502" s="27" t="s">
        <v>44</v>
      </c>
      <c r="F502" s="27" t="s">
        <v>18</v>
      </c>
      <c r="G502" s="28" t="s">
        <v>88</v>
      </c>
      <c r="H502" s="35">
        <v>196586</v>
      </c>
      <c r="I502" s="27">
        <v>396</v>
      </c>
      <c r="J502" s="30">
        <v>150</v>
      </c>
      <c r="K502" s="35">
        <f t="shared" si="49"/>
        <v>1310.5733333333333</v>
      </c>
      <c r="L502" s="32">
        <v>36.299999999999997</v>
      </c>
      <c r="M502" s="32">
        <v>4.22</v>
      </c>
      <c r="N502" s="32">
        <v>31.4</v>
      </c>
      <c r="O502" s="33">
        <v>0.56620000000000004</v>
      </c>
      <c r="P502" s="34">
        <f t="shared" si="50"/>
        <v>742.04662133333341</v>
      </c>
      <c r="Q502" s="31">
        <f t="shared" si="51"/>
        <v>7136071.7999999998</v>
      </c>
      <c r="R502" s="36">
        <f t="shared" si="52"/>
        <v>829592.91999999993</v>
      </c>
      <c r="S502" s="36">
        <f t="shared" si="53"/>
        <v>6172800.3999999994</v>
      </c>
      <c r="T502" s="36">
        <f t="shared" si="54"/>
        <v>111306.99320000001</v>
      </c>
      <c r="U502" s="36">
        <f t="shared" si="55"/>
        <v>145875977.10143468</v>
      </c>
    </row>
    <row r="503" spans="1:21" s="27" customFormat="1" x14ac:dyDescent="0.2">
      <c r="A503" s="13">
        <v>2016</v>
      </c>
      <c r="B503" s="13" t="s">
        <v>17</v>
      </c>
      <c r="C503" s="14"/>
      <c r="D503" s="13" t="s">
        <v>83</v>
      </c>
      <c r="E503" s="27" t="s">
        <v>44</v>
      </c>
      <c r="F503" s="27" t="s">
        <v>49</v>
      </c>
      <c r="G503" s="28" t="s">
        <v>78</v>
      </c>
      <c r="H503" s="35">
        <v>55810</v>
      </c>
      <c r="I503" s="27">
        <v>116</v>
      </c>
      <c r="J503" s="30">
        <v>103</v>
      </c>
      <c r="K503" s="35">
        <f t="shared" si="49"/>
        <v>541.84466019417471</v>
      </c>
      <c r="L503" s="32">
        <v>35.9</v>
      </c>
      <c r="M503" s="32">
        <v>3.43</v>
      </c>
      <c r="N503" s="32">
        <v>27.1</v>
      </c>
      <c r="O503" s="33">
        <v>0.54520000000000002</v>
      </c>
      <c r="P503" s="34">
        <f t="shared" si="50"/>
        <v>295.41370873786411</v>
      </c>
      <c r="Q503" s="31">
        <f t="shared" si="51"/>
        <v>2003579</v>
      </c>
      <c r="R503" s="36">
        <f t="shared" si="52"/>
        <v>191428.30000000002</v>
      </c>
      <c r="S503" s="36">
        <f t="shared" si="53"/>
        <v>1512451</v>
      </c>
      <c r="T503" s="36">
        <f t="shared" si="54"/>
        <v>30427.612000000001</v>
      </c>
      <c r="U503" s="36">
        <f t="shared" si="55"/>
        <v>16487039.084660197</v>
      </c>
    </row>
    <row r="504" spans="1:21" s="27" customFormat="1" x14ac:dyDescent="0.2">
      <c r="A504" s="13">
        <v>2016</v>
      </c>
      <c r="B504" s="13" t="s">
        <v>19</v>
      </c>
      <c r="C504" s="14"/>
      <c r="D504" s="13" t="s">
        <v>83</v>
      </c>
      <c r="E504" s="27" t="s">
        <v>44</v>
      </c>
      <c r="F504" s="27" t="s">
        <v>105</v>
      </c>
      <c r="G504" s="28" t="s">
        <v>87</v>
      </c>
      <c r="H504" s="35">
        <v>223812</v>
      </c>
      <c r="I504" s="27">
        <v>452</v>
      </c>
      <c r="J504" s="30">
        <v>150</v>
      </c>
      <c r="K504" s="35">
        <f t="shared" si="49"/>
        <v>1492.08</v>
      </c>
      <c r="L504" s="32">
        <v>36.44</v>
      </c>
      <c r="M504" s="32">
        <v>4.8659999999999997</v>
      </c>
      <c r="N504" s="32">
        <v>31.82</v>
      </c>
      <c r="O504" s="33">
        <v>0.56510000000000005</v>
      </c>
      <c r="P504" s="34">
        <f t="shared" si="50"/>
        <v>843.17440800000008</v>
      </c>
      <c r="Q504" s="31">
        <f t="shared" si="51"/>
        <v>8155709.2799999993</v>
      </c>
      <c r="R504" s="36">
        <f t="shared" si="52"/>
        <v>1089069.192</v>
      </c>
      <c r="S504" s="36">
        <f t="shared" si="53"/>
        <v>7121697.8399999999</v>
      </c>
      <c r="T504" s="36">
        <f t="shared" si="54"/>
        <v>126476.16120000002</v>
      </c>
      <c r="U504" s="36">
        <f t="shared" si="55"/>
        <v>188712550.60329601</v>
      </c>
    </row>
    <row r="505" spans="1:21" s="27" customFormat="1" x14ac:dyDescent="0.2">
      <c r="A505" s="13">
        <v>2016</v>
      </c>
      <c r="B505" s="13" t="s">
        <v>39</v>
      </c>
      <c r="C505" s="14"/>
      <c r="D505" s="13" t="s">
        <v>83</v>
      </c>
      <c r="E505" s="27" t="s">
        <v>44</v>
      </c>
      <c r="F505" s="27" t="s">
        <v>69</v>
      </c>
      <c r="G505" s="28" t="s">
        <v>78</v>
      </c>
      <c r="H505" s="35">
        <v>35307</v>
      </c>
      <c r="I505" s="27">
        <v>66</v>
      </c>
      <c r="J505" s="30">
        <v>25</v>
      </c>
      <c r="K505" s="35">
        <f t="shared" si="49"/>
        <v>1412.28</v>
      </c>
      <c r="L505" s="32">
        <v>37.4</v>
      </c>
      <c r="M505" s="32">
        <v>4.22</v>
      </c>
      <c r="N505" s="32">
        <v>29.6</v>
      </c>
      <c r="O505" s="33">
        <v>0.53029999999999999</v>
      </c>
      <c r="P505" s="34">
        <f t="shared" si="50"/>
        <v>748.93208400000003</v>
      </c>
      <c r="Q505" s="31">
        <f t="shared" si="51"/>
        <v>1320481.8</v>
      </c>
      <c r="R505" s="36">
        <f t="shared" si="52"/>
        <v>148995.53999999998</v>
      </c>
      <c r="S505" s="36">
        <f t="shared" si="53"/>
        <v>1045087.2000000001</v>
      </c>
      <c r="T505" s="36">
        <f t="shared" si="54"/>
        <v>18723.302100000001</v>
      </c>
      <c r="U505" s="36">
        <f t="shared" si="55"/>
        <v>26442545.089788001</v>
      </c>
    </row>
    <row r="506" spans="1:21" s="27" customFormat="1" x14ac:dyDescent="0.2">
      <c r="A506" s="13">
        <v>2016</v>
      </c>
      <c r="B506" s="13" t="s">
        <v>39</v>
      </c>
      <c r="C506" s="14"/>
      <c r="D506" s="13" t="s">
        <v>82</v>
      </c>
      <c r="E506" s="27" t="s">
        <v>45</v>
      </c>
      <c r="F506" s="27" t="s">
        <v>113</v>
      </c>
      <c r="G506" s="28" t="s">
        <v>87</v>
      </c>
      <c r="H506" s="35">
        <v>163618</v>
      </c>
      <c r="I506" s="27">
        <v>336</v>
      </c>
      <c r="J506" s="30">
        <v>97</v>
      </c>
      <c r="K506" s="35">
        <f t="shared" si="49"/>
        <v>1686.7835051546392</v>
      </c>
      <c r="L506" s="32">
        <v>37.1</v>
      </c>
      <c r="M506" s="32">
        <v>4.45</v>
      </c>
      <c r="N506" s="32">
        <v>32.4</v>
      </c>
      <c r="O506" s="33">
        <v>0.5746</v>
      </c>
      <c r="P506" s="34">
        <f t="shared" si="50"/>
        <v>969.22580206185557</v>
      </c>
      <c r="Q506" s="31">
        <f t="shared" si="51"/>
        <v>6070227.7999999998</v>
      </c>
      <c r="R506" s="36">
        <f t="shared" si="52"/>
        <v>728100.1</v>
      </c>
      <c r="S506" s="36">
        <f t="shared" si="53"/>
        <v>5301223.2</v>
      </c>
      <c r="T506" s="36">
        <f t="shared" si="54"/>
        <v>94014.902799999996</v>
      </c>
      <c r="U506" s="36">
        <f t="shared" si="55"/>
        <v>158582787.2817567</v>
      </c>
    </row>
    <row r="507" spans="1:21" s="27" customFormat="1" x14ac:dyDescent="0.2">
      <c r="A507" s="13">
        <v>2016</v>
      </c>
      <c r="B507" s="13" t="s">
        <v>17</v>
      </c>
      <c r="C507" s="14"/>
      <c r="D507" s="13" t="s">
        <v>83</v>
      </c>
      <c r="E507" s="27" t="s">
        <v>44</v>
      </c>
      <c r="F507" s="27" t="s">
        <v>49</v>
      </c>
      <c r="G507" s="28" t="s">
        <v>78</v>
      </c>
      <c r="H507" s="35">
        <v>48765</v>
      </c>
      <c r="I507" s="27">
        <v>100</v>
      </c>
      <c r="J507" s="30">
        <v>91</v>
      </c>
      <c r="K507" s="35">
        <f t="shared" si="49"/>
        <v>535.87912087912093</v>
      </c>
      <c r="L507" s="32">
        <v>36.1</v>
      </c>
      <c r="M507" s="32">
        <v>3.94</v>
      </c>
      <c r="N507" s="32">
        <v>27.8</v>
      </c>
      <c r="O507" s="33">
        <v>0.55879999999999996</v>
      </c>
      <c r="P507" s="34">
        <f t="shared" si="50"/>
        <v>299.44925274725273</v>
      </c>
      <c r="Q507" s="31">
        <f t="shared" si="51"/>
        <v>1760416.5</v>
      </c>
      <c r="R507" s="36">
        <f t="shared" si="52"/>
        <v>192134.1</v>
      </c>
      <c r="S507" s="36">
        <f t="shared" si="53"/>
        <v>1355667</v>
      </c>
      <c r="T507" s="36">
        <f t="shared" si="54"/>
        <v>27249.881999999998</v>
      </c>
      <c r="U507" s="36">
        <f t="shared" si="55"/>
        <v>14602642.81021978</v>
      </c>
    </row>
    <row r="508" spans="1:21" s="27" customFormat="1" x14ac:dyDescent="0.2">
      <c r="A508" s="13">
        <v>2016</v>
      </c>
      <c r="B508" s="13" t="s">
        <v>39</v>
      </c>
      <c r="C508" s="14">
        <v>3.5</v>
      </c>
      <c r="D508" s="13" t="s">
        <v>83</v>
      </c>
      <c r="E508" s="27" t="s">
        <v>44</v>
      </c>
      <c r="F508" s="27" t="s">
        <v>47</v>
      </c>
      <c r="G508" s="28" t="s">
        <v>87</v>
      </c>
      <c r="H508" s="35">
        <v>136315</v>
      </c>
      <c r="I508" s="27">
        <v>277</v>
      </c>
      <c r="J508" s="30">
        <v>66</v>
      </c>
      <c r="K508" s="35">
        <f t="shared" si="49"/>
        <v>2065.378787878788</v>
      </c>
      <c r="L508" s="32">
        <v>37.4</v>
      </c>
      <c r="M508" s="32">
        <v>4.42</v>
      </c>
      <c r="N508" s="32">
        <v>32.200000000000003</v>
      </c>
      <c r="O508" s="33">
        <v>0.56079999999999997</v>
      </c>
      <c r="P508" s="34">
        <f t="shared" si="50"/>
        <v>1158.2644242424242</v>
      </c>
      <c r="Q508" s="31">
        <f t="shared" si="51"/>
        <v>5098181</v>
      </c>
      <c r="R508" s="36">
        <f t="shared" si="52"/>
        <v>602512.30000000005</v>
      </c>
      <c r="S508" s="36">
        <f t="shared" si="53"/>
        <v>4389343</v>
      </c>
      <c r="T508" s="36">
        <f t="shared" si="54"/>
        <v>76445.45199999999</v>
      </c>
      <c r="U508" s="36">
        <f t="shared" si="55"/>
        <v>157888814.99060604</v>
      </c>
    </row>
    <row r="509" spans="1:21" s="27" customFormat="1" x14ac:dyDescent="0.2">
      <c r="A509" s="13">
        <v>2016</v>
      </c>
      <c r="B509" s="13" t="s">
        <v>39</v>
      </c>
      <c r="C509" s="14">
        <v>2.5</v>
      </c>
      <c r="D509" s="13" t="s">
        <v>83</v>
      </c>
      <c r="E509" s="27" t="s">
        <v>44</v>
      </c>
      <c r="F509" s="27" t="s">
        <v>47</v>
      </c>
      <c r="G509" s="28" t="s">
        <v>87</v>
      </c>
      <c r="H509" s="35">
        <v>187625</v>
      </c>
      <c r="I509" s="27">
        <v>351</v>
      </c>
      <c r="J509" s="30">
        <v>95</v>
      </c>
      <c r="K509" s="35">
        <f t="shared" si="49"/>
        <v>1975</v>
      </c>
      <c r="L509" s="32">
        <v>36.200000000000003</v>
      </c>
      <c r="M509" s="32">
        <v>4.92</v>
      </c>
      <c r="N509" s="32">
        <v>31.5</v>
      </c>
      <c r="O509" s="33">
        <v>0.53939999999999999</v>
      </c>
      <c r="P509" s="34">
        <f t="shared" si="50"/>
        <v>1065.3150000000001</v>
      </c>
      <c r="Q509" s="31">
        <f t="shared" si="51"/>
        <v>6792025.0000000009</v>
      </c>
      <c r="R509" s="36">
        <f t="shared" si="52"/>
        <v>923115</v>
      </c>
      <c r="S509" s="36">
        <f t="shared" si="53"/>
        <v>5910187.5</v>
      </c>
      <c r="T509" s="36">
        <f t="shared" si="54"/>
        <v>101204.925</v>
      </c>
      <c r="U509" s="36">
        <f t="shared" si="55"/>
        <v>199879726.875</v>
      </c>
    </row>
    <row r="510" spans="1:21" s="27" customFormat="1" x14ac:dyDescent="0.2">
      <c r="A510" s="13">
        <v>2016</v>
      </c>
      <c r="B510" s="13" t="s">
        <v>39</v>
      </c>
      <c r="C510" s="14">
        <v>2.8</v>
      </c>
      <c r="D510" s="13" t="s">
        <v>83</v>
      </c>
      <c r="E510" s="27" t="s">
        <v>44</v>
      </c>
      <c r="F510" s="27" t="s">
        <v>47</v>
      </c>
      <c r="G510" s="28" t="s">
        <v>87</v>
      </c>
      <c r="H510" s="35">
        <v>75432</v>
      </c>
      <c r="I510" s="27">
        <v>153</v>
      </c>
      <c r="J510" s="30">
        <v>42</v>
      </c>
      <c r="K510" s="35">
        <f t="shared" si="49"/>
        <v>1796</v>
      </c>
      <c r="L510" s="32">
        <v>35.450000000000003</v>
      </c>
      <c r="M510" s="32">
        <v>4.75</v>
      </c>
      <c r="N510" s="32">
        <v>31.26</v>
      </c>
      <c r="O510" s="33">
        <v>0.56320000000000003</v>
      </c>
      <c r="P510" s="34">
        <f t="shared" si="50"/>
        <v>1011.5072</v>
      </c>
      <c r="Q510" s="31">
        <f t="shared" si="51"/>
        <v>2674064.4000000004</v>
      </c>
      <c r="R510" s="36">
        <f t="shared" si="52"/>
        <v>358302</v>
      </c>
      <c r="S510" s="36">
        <f t="shared" si="53"/>
        <v>2358004.3200000003</v>
      </c>
      <c r="T510" s="36">
        <f t="shared" si="54"/>
        <v>42483.3024</v>
      </c>
      <c r="U510" s="36">
        <f t="shared" si="55"/>
        <v>76300011.110400006</v>
      </c>
    </row>
    <row r="511" spans="1:21" s="27" customFormat="1" x14ac:dyDescent="0.2">
      <c r="A511" s="13">
        <v>2016</v>
      </c>
      <c r="B511" s="13" t="s">
        <v>39</v>
      </c>
      <c r="C511" s="14">
        <v>3</v>
      </c>
      <c r="D511" s="13" t="s">
        <v>83</v>
      </c>
      <c r="E511" s="27" t="s">
        <v>44</v>
      </c>
      <c r="F511" s="27" t="s">
        <v>47</v>
      </c>
      <c r="G511" s="28" t="s">
        <v>87</v>
      </c>
      <c r="H511" s="35">
        <v>104407</v>
      </c>
      <c r="I511" s="27">
        <v>212</v>
      </c>
      <c r="J511" s="30">
        <v>60</v>
      </c>
      <c r="K511" s="35">
        <f t="shared" si="49"/>
        <v>1740.1166666666666</v>
      </c>
      <c r="L511" s="32">
        <v>36.200000000000003</v>
      </c>
      <c r="M511" s="32">
        <v>4.25</v>
      </c>
      <c r="N511" s="32">
        <v>31.33</v>
      </c>
      <c r="O511" s="33">
        <v>0.56734499999999999</v>
      </c>
      <c r="P511" s="34">
        <f t="shared" si="50"/>
        <v>987.24649024999997</v>
      </c>
      <c r="Q511" s="31">
        <f t="shared" si="51"/>
        <v>3779533.4000000004</v>
      </c>
      <c r="R511" s="36">
        <f t="shared" si="52"/>
        <v>443729.75</v>
      </c>
      <c r="S511" s="36">
        <f t="shared" si="53"/>
        <v>3271071.3099999996</v>
      </c>
      <c r="T511" s="36">
        <f t="shared" si="54"/>
        <v>59234.789414999999</v>
      </c>
      <c r="U511" s="36">
        <f t="shared" si="55"/>
        <v>103075444.30753174</v>
      </c>
    </row>
    <row r="512" spans="1:21" s="27" customFormat="1" x14ac:dyDescent="0.2">
      <c r="A512" s="13">
        <v>2016</v>
      </c>
      <c r="B512" s="13" t="s">
        <v>39</v>
      </c>
      <c r="C512" s="14"/>
      <c r="D512" s="13" t="s">
        <v>83</v>
      </c>
      <c r="E512" s="27" t="s">
        <v>44</v>
      </c>
      <c r="F512" s="27" t="s">
        <v>69</v>
      </c>
      <c r="G512" s="28" t="s">
        <v>78</v>
      </c>
      <c r="H512" s="35">
        <v>75932</v>
      </c>
      <c r="I512" s="27">
        <v>153</v>
      </c>
      <c r="J512" s="30">
        <v>60</v>
      </c>
      <c r="K512" s="35">
        <f t="shared" si="49"/>
        <v>1265.5333333333333</v>
      </c>
      <c r="L512" s="32">
        <v>35.700000000000003</v>
      </c>
      <c r="M512" s="32">
        <v>3.91</v>
      </c>
      <c r="N512" s="32">
        <v>29</v>
      </c>
      <c r="O512" s="33">
        <v>0.50080000000000002</v>
      </c>
      <c r="P512" s="34">
        <f t="shared" si="50"/>
        <v>633.77909333333332</v>
      </c>
      <c r="Q512" s="31">
        <f t="shared" si="51"/>
        <v>2710772.4000000004</v>
      </c>
      <c r="R512" s="36">
        <f t="shared" si="52"/>
        <v>296894.12</v>
      </c>
      <c r="S512" s="36">
        <f t="shared" si="53"/>
        <v>2202028</v>
      </c>
      <c r="T512" s="36">
        <f t="shared" si="54"/>
        <v>38026.745600000002</v>
      </c>
      <c r="U512" s="36">
        <f t="shared" si="55"/>
        <v>48124114.114986666</v>
      </c>
    </row>
    <row r="513" spans="1:21" s="27" customFormat="1" x14ac:dyDescent="0.2">
      <c r="A513" s="13">
        <v>2016</v>
      </c>
      <c r="B513" s="13" t="s">
        <v>17</v>
      </c>
      <c r="C513" s="14"/>
      <c r="D513" s="13" t="s">
        <v>83</v>
      </c>
      <c r="E513" s="27" t="s">
        <v>44</v>
      </c>
      <c r="F513" s="27" t="s">
        <v>47</v>
      </c>
      <c r="G513" s="28" t="s">
        <v>86</v>
      </c>
      <c r="H513" s="35">
        <v>66552</v>
      </c>
      <c r="I513" s="27">
        <v>136</v>
      </c>
      <c r="J513" s="30">
        <v>94</v>
      </c>
      <c r="K513" s="35">
        <f t="shared" si="49"/>
        <v>708</v>
      </c>
      <c r="L513" s="32">
        <v>35.200000000000003</v>
      </c>
      <c r="M513" s="32">
        <v>4.5999999999999996</v>
      </c>
      <c r="N513" s="32">
        <v>30.8</v>
      </c>
      <c r="O513" s="33">
        <v>0.55489999999999995</v>
      </c>
      <c r="P513" s="34">
        <f t="shared" si="50"/>
        <v>392.86919999999998</v>
      </c>
      <c r="Q513" s="31">
        <f t="shared" si="51"/>
        <v>2342630.4000000004</v>
      </c>
      <c r="R513" s="36">
        <f t="shared" si="52"/>
        <v>306139.19999999995</v>
      </c>
      <c r="S513" s="36">
        <f t="shared" si="53"/>
        <v>2049801.6</v>
      </c>
      <c r="T513" s="36">
        <f t="shared" si="54"/>
        <v>36929.7048</v>
      </c>
      <c r="U513" s="36">
        <f t="shared" si="55"/>
        <v>26146230.998399999</v>
      </c>
    </row>
    <row r="514" spans="1:21" s="27" customFormat="1" x14ac:dyDescent="0.2">
      <c r="A514" s="13">
        <v>2016</v>
      </c>
      <c r="B514" s="13" t="s">
        <v>50</v>
      </c>
      <c r="C514" s="14">
        <v>1.5</v>
      </c>
      <c r="D514" s="13" t="s">
        <v>83</v>
      </c>
      <c r="E514" s="27" t="s">
        <v>44</v>
      </c>
      <c r="F514" s="27" t="s">
        <v>25</v>
      </c>
      <c r="G514" s="28" t="s">
        <v>86</v>
      </c>
      <c r="H514" s="35">
        <v>52127</v>
      </c>
      <c r="I514" s="27">
        <v>106</v>
      </c>
      <c r="J514" s="30">
        <v>60</v>
      </c>
      <c r="K514" s="35">
        <f t="shared" si="49"/>
        <v>868.7833333333333</v>
      </c>
      <c r="L514" s="32">
        <v>36.4</v>
      </c>
      <c r="M514" s="32">
        <v>5.12</v>
      </c>
      <c r="N514" s="32">
        <v>32.4</v>
      </c>
      <c r="O514" s="33">
        <v>0.54610000000000003</v>
      </c>
      <c r="P514" s="34">
        <f t="shared" si="50"/>
        <v>474.44257833333336</v>
      </c>
      <c r="Q514" s="31">
        <f t="shared" si="51"/>
        <v>1897422.7999999998</v>
      </c>
      <c r="R514" s="36">
        <f t="shared" si="52"/>
        <v>266890.23999999999</v>
      </c>
      <c r="S514" s="36">
        <f t="shared" si="53"/>
        <v>1688914.7999999998</v>
      </c>
      <c r="T514" s="36">
        <f t="shared" si="54"/>
        <v>28466.554700000001</v>
      </c>
      <c r="U514" s="36">
        <f t="shared" si="55"/>
        <v>24731268.280781668</v>
      </c>
    </row>
    <row r="515" spans="1:21" s="27" customFormat="1" x14ac:dyDescent="0.2">
      <c r="A515" s="13">
        <v>2016</v>
      </c>
      <c r="B515" s="13" t="s">
        <v>19</v>
      </c>
      <c r="C515" s="14">
        <v>2.5</v>
      </c>
      <c r="D515" s="13" t="s">
        <v>83</v>
      </c>
      <c r="E515" s="27" t="s">
        <v>44</v>
      </c>
      <c r="F515" s="27" t="s">
        <v>47</v>
      </c>
      <c r="G515" s="28" t="s">
        <v>78</v>
      </c>
      <c r="H515" s="35">
        <v>399813</v>
      </c>
      <c r="I515" s="27">
        <v>795</v>
      </c>
      <c r="J515" s="30">
        <v>199.6</v>
      </c>
      <c r="K515" s="35">
        <f t="shared" ref="K515:K578" si="56">IF(J515="",0,H515/J515)</f>
        <v>2003.0711422845693</v>
      </c>
      <c r="L515" s="32">
        <v>36.5</v>
      </c>
      <c r="M515" s="32">
        <v>4.21</v>
      </c>
      <c r="N515" s="32">
        <v>28.1</v>
      </c>
      <c r="O515" s="33">
        <v>0.56640000000000001</v>
      </c>
      <c r="P515" s="34">
        <f t="shared" ref="P515:P578" si="57">IF(J515="",0,O515*H515/J515)</f>
        <v>1134.5394949899799</v>
      </c>
      <c r="Q515" s="31">
        <f t="shared" ref="Q515:Q578" si="58">$H515*L515</f>
        <v>14593174.5</v>
      </c>
      <c r="R515" s="36">
        <f t="shared" ref="R515:R578" si="59">$H515*M515</f>
        <v>1683212.73</v>
      </c>
      <c r="S515" s="36">
        <f t="shared" ref="S515:S578" si="60">$H515*N515</f>
        <v>11234745.300000001</v>
      </c>
      <c r="T515" s="36">
        <f t="shared" ref="T515:T578" si="61">$H515*O515</f>
        <v>226454.08319999999</v>
      </c>
      <c r="U515" s="36">
        <f t="shared" ref="U515:U578" si="62">$H515*P515</f>
        <v>453603639.11042881</v>
      </c>
    </row>
    <row r="516" spans="1:21" s="27" customFormat="1" x14ac:dyDescent="0.2">
      <c r="A516" s="13">
        <v>2016</v>
      </c>
      <c r="B516" s="13" t="s">
        <v>19</v>
      </c>
      <c r="C516" s="14"/>
      <c r="D516" s="13" t="s">
        <v>83</v>
      </c>
      <c r="E516" s="27" t="s">
        <v>44</v>
      </c>
      <c r="F516" s="27" t="s">
        <v>47</v>
      </c>
      <c r="G516" s="28" t="s">
        <v>78</v>
      </c>
      <c r="H516" s="35">
        <v>165625</v>
      </c>
      <c r="I516" s="27">
        <v>329</v>
      </c>
      <c r="J516" s="30">
        <v>91</v>
      </c>
      <c r="K516" s="35">
        <f t="shared" si="56"/>
        <v>1820.0549450549452</v>
      </c>
      <c r="L516" s="32">
        <v>35.71</v>
      </c>
      <c r="M516" s="32">
        <v>4.6900000000000004</v>
      </c>
      <c r="N516" s="32">
        <v>28.39</v>
      </c>
      <c r="O516" s="33">
        <v>0.55924200000000002</v>
      </c>
      <c r="P516" s="34">
        <f t="shared" si="57"/>
        <v>1017.8511675824176</v>
      </c>
      <c r="Q516" s="31">
        <f t="shared" si="58"/>
        <v>5914468.75</v>
      </c>
      <c r="R516" s="36">
        <f t="shared" si="59"/>
        <v>776781.25000000012</v>
      </c>
      <c r="S516" s="36">
        <f t="shared" si="60"/>
        <v>4702093.75</v>
      </c>
      <c r="T516" s="36">
        <f t="shared" si="61"/>
        <v>92624.456250000003</v>
      </c>
      <c r="U516" s="36">
        <f t="shared" si="62"/>
        <v>168581599.63083792</v>
      </c>
    </row>
    <row r="517" spans="1:21" s="27" customFormat="1" x14ac:dyDescent="0.2">
      <c r="A517" s="13">
        <v>2016</v>
      </c>
      <c r="B517" s="13" t="s">
        <v>39</v>
      </c>
      <c r="C517" s="14"/>
      <c r="D517" s="13" t="s">
        <v>83</v>
      </c>
      <c r="E517" s="27" t="s">
        <v>44</v>
      </c>
      <c r="F517" s="27" t="s">
        <v>47</v>
      </c>
      <c r="G517" s="28" t="s">
        <v>78</v>
      </c>
      <c r="H517" s="35">
        <v>186861</v>
      </c>
      <c r="I517" s="27">
        <v>383</v>
      </c>
      <c r="J517" s="30">
        <v>109</v>
      </c>
      <c r="K517" s="35">
        <f t="shared" si="56"/>
        <v>1714.3211009174313</v>
      </c>
      <c r="L517" s="32">
        <v>35.81</v>
      </c>
      <c r="M517" s="32">
        <v>3.82</v>
      </c>
      <c r="N517" s="32">
        <v>27.33</v>
      </c>
      <c r="O517" s="33">
        <v>0.55049999999999999</v>
      </c>
      <c r="P517" s="34">
        <f t="shared" si="57"/>
        <v>943.73376605504586</v>
      </c>
      <c r="Q517" s="31">
        <f t="shared" si="58"/>
        <v>6691492.4100000001</v>
      </c>
      <c r="R517" s="36">
        <f t="shared" si="59"/>
        <v>713809.02</v>
      </c>
      <c r="S517" s="36">
        <f t="shared" si="60"/>
        <v>5106911.13</v>
      </c>
      <c r="T517" s="36">
        <f t="shared" si="61"/>
        <v>102866.98050000001</v>
      </c>
      <c r="U517" s="36">
        <f t="shared" si="62"/>
        <v>176347035.25881192</v>
      </c>
    </row>
    <row r="518" spans="1:21" s="27" customFormat="1" x14ac:dyDescent="0.2">
      <c r="A518" s="13">
        <v>2016</v>
      </c>
      <c r="B518" s="13" t="s">
        <v>39</v>
      </c>
      <c r="C518" s="14">
        <v>5</v>
      </c>
      <c r="D518" s="13" t="s">
        <v>83</v>
      </c>
      <c r="E518" s="27" t="s">
        <v>44</v>
      </c>
      <c r="F518" s="27" t="s">
        <v>47</v>
      </c>
      <c r="G518" s="28" t="s">
        <v>78</v>
      </c>
      <c r="H518" s="35">
        <v>41694</v>
      </c>
      <c r="I518" s="27">
        <v>86</v>
      </c>
      <c r="J518" s="30">
        <v>25</v>
      </c>
      <c r="K518" s="35">
        <f t="shared" si="56"/>
        <v>1667.76</v>
      </c>
      <c r="L518" s="32">
        <v>35.6</v>
      </c>
      <c r="M518" s="32">
        <v>3</v>
      </c>
      <c r="N518" s="32">
        <v>27.2</v>
      </c>
      <c r="O518" s="33">
        <v>0.46310000000000001</v>
      </c>
      <c r="P518" s="34">
        <f t="shared" si="57"/>
        <v>772.33965599999999</v>
      </c>
      <c r="Q518" s="31">
        <f t="shared" si="58"/>
        <v>1484306.4000000001</v>
      </c>
      <c r="R518" s="36">
        <f t="shared" si="59"/>
        <v>125082</v>
      </c>
      <c r="S518" s="36">
        <f t="shared" si="60"/>
        <v>1134076.8</v>
      </c>
      <c r="T518" s="36">
        <f t="shared" si="61"/>
        <v>19308.491399999999</v>
      </c>
      <c r="U518" s="36">
        <f t="shared" si="62"/>
        <v>32201929.617263999</v>
      </c>
    </row>
    <row r="519" spans="1:21" s="27" customFormat="1" x14ac:dyDescent="0.2">
      <c r="A519" s="13">
        <v>2016</v>
      </c>
      <c r="B519" s="13" t="s">
        <v>19</v>
      </c>
      <c r="C519" s="14">
        <v>3</v>
      </c>
      <c r="D519" s="13" t="s">
        <v>83</v>
      </c>
      <c r="E519" s="27" t="s">
        <v>44</v>
      </c>
      <c r="F519" s="27" t="s">
        <v>47</v>
      </c>
      <c r="G519" s="28" t="s">
        <v>78</v>
      </c>
      <c r="H519" s="35">
        <v>83282</v>
      </c>
      <c r="I519" s="27">
        <v>167</v>
      </c>
      <c r="J519" s="30">
        <v>50</v>
      </c>
      <c r="K519" s="35">
        <f t="shared" si="56"/>
        <v>1665.64</v>
      </c>
      <c r="L519" s="32">
        <v>35.9</v>
      </c>
      <c r="M519" s="32">
        <v>4.41</v>
      </c>
      <c r="N519" s="32">
        <v>28.1</v>
      </c>
      <c r="O519" s="33">
        <v>0.55649999999999999</v>
      </c>
      <c r="P519" s="34">
        <f t="shared" si="57"/>
        <v>926.92865999999992</v>
      </c>
      <c r="Q519" s="31">
        <f t="shared" si="58"/>
        <v>2989823.8</v>
      </c>
      <c r="R519" s="36">
        <f t="shared" si="59"/>
        <v>367273.62</v>
      </c>
      <c r="S519" s="36">
        <f t="shared" si="60"/>
        <v>2340224.2000000002</v>
      </c>
      <c r="T519" s="36">
        <f t="shared" si="61"/>
        <v>46346.432999999997</v>
      </c>
      <c r="U519" s="36">
        <f t="shared" si="62"/>
        <v>77196472.66212</v>
      </c>
    </row>
    <row r="520" spans="1:21" s="27" customFormat="1" x14ac:dyDescent="0.2">
      <c r="A520" s="13">
        <v>2016</v>
      </c>
      <c r="B520" s="13" t="s">
        <v>39</v>
      </c>
      <c r="C520" s="14">
        <v>2.5</v>
      </c>
      <c r="D520" s="13" t="s">
        <v>83</v>
      </c>
      <c r="E520" s="27" t="s">
        <v>44</v>
      </c>
      <c r="F520" s="27" t="s">
        <v>47</v>
      </c>
      <c r="G520" s="28" t="s">
        <v>86</v>
      </c>
      <c r="H520" s="35">
        <v>73115</v>
      </c>
      <c r="I520" s="27">
        <v>149</v>
      </c>
      <c r="J520" s="30">
        <v>38</v>
      </c>
      <c r="K520" s="35">
        <f t="shared" si="56"/>
        <v>1924.078947368421</v>
      </c>
      <c r="L520" s="32">
        <v>36.200000000000003</v>
      </c>
      <c r="M520" s="32">
        <v>4.16</v>
      </c>
      <c r="N520" s="32">
        <v>30.1</v>
      </c>
      <c r="O520" s="33">
        <v>0.56030000000000002</v>
      </c>
      <c r="P520" s="34">
        <f t="shared" si="57"/>
        <v>1078.0614342105264</v>
      </c>
      <c r="Q520" s="31">
        <f t="shared" si="58"/>
        <v>2646763</v>
      </c>
      <c r="R520" s="36">
        <f t="shared" si="59"/>
        <v>304158.40000000002</v>
      </c>
      <c r="S520" s="36">
        <f t="shared" si="60"/>
        <v>2200761.5</v>
      </c>
      <c r="T520" s="36">
        <f t="shared" si="61"/>
        <v>40966.334500000004</v>
      </c>
      <c r="U520" s="36">
        <f t="shared" si="62"/>
        <v>78822461.762302637</v>
      </c>
    </row>
    <row r="521" spans="1:21" s="27" customFormat="1" x14ac:dyDescent="0.2">
      <c r="A521" s="13">
        <v>2016</v>
      </c>
      <c r="B521" s="13" t="s">
        <v>39</v>
      </c>
      <c r="C521" s="14">
        <v>5.3</v>
      </c>
      <c r="D521" s="13" t="s">
        <v>83</v>
      </c>
      <c r="E521" s="27" t="s">
        <v>44</v>
      </c>
      <c r="F521" s="27" t="s">
        <v>47</v>
      </c>
      <c r="G521" s="28" t="s">
        <v>86</v>
      </c>
      <c r="H521" s="35">
        <v>97416</v>
      </c>
      <c r="I521" s="27">
        <v>198</v>
      </c>
      <c r="J521" s="30">
        <v>75</v>
      </c>
      <c r="K521" s="35">
        <f t="shared" si="56"/>
        <v>1298.8800000000001</v>
      </c>
      <c r="L521" s="32">
        <v>35.6</v>
      </c>
      <c r="M521" s="32">
        <v>4.5</v>
      </c>
      <c r="N521" s="32">
        <v>30.5</v>
      </c>
      <c r="O521" s="33">
        <v>0.55030000000000001</v>
      </c>
      <c r="P521" s="34">
        <f t="shared" si="57"/>
        <v>714.77366399999994</v>
      </c>
      <c r="Q521" s="31">
        <f t="shared" si="58"/>
        <v>3468009.6</v>
      </c>
      <c r="R521" s="36">
        <f t="shared" si="59"/>
        <v>438372</v>
      </c>
      <c r="S521" s="36">
        <f t="shared" si="60"/>
        <v>2971188</v>
      </c>
      <c r="T521" s="36">
        <f t="shared" si="61"/>
        <v>53608.024799999999</v>
      </c>
      <c r="U521" s="36">
        <f t="shared" si="62"/>
        <v>69630391.252223998</v>
      </c>
    </row>
    <row r="522" spans="1:21" s="27" customFormat="1" x14ac:dyDescent="0.2">
      <c r="A522" s="13">
        <v>2016</v>
      </c>
      <c r="B522" s="13" t="s">
        <v>50</v>
      </c>
      <c r="C522" s="14">
        <v>1.4</v>
      </c>
      <c r="D522" s="13" t="s">
        <v>83</v>
      </c>
      <c r="E522" s="27" t="s">
        <v>44</v>
      </c>
      <c r="F522" s="27" t="s">
        <v>47</v>
      </c>
      <c r="G522" s="28" t="s">
        <v>86</v>
      </c>
      <c r="H522" s="35">
        <v>113367</v>
      </c>
      <c r="I522" s="27">
        <v>229</v>
      </c>
      <c r="J522" s="30">
        <v>93</v>
      </c>
      <c r="K522" s="35">
        <f t="shared" si="56"/>
        <v>1219</v>
      </c>
      <c r="L522" s="32">
        <v>36.4</v>
      </c>
      <c r="M522" s="32">
        <v>4.7300000000000004</v>
      </c>
      <c r="N522" s="32">
        <v>32.299999999999997</v>
      </c>
      <c r="O522" s="33">
        <v>0.55659999999999998</v>
      </c>
      <c r="P522" s="34">
        <f t="shared" si="57"/>
        <v>678.4953999999999</v>
      </c>
      <c r="Q522" s="31">
        <f t="shared" si="58"/>
        <v>4126558.8</v>
      </c>
      <c r="R522" s="36">
        <f t="shared" si="59"/>
        <v>536225.91</v>
      </c>
      <c r="S522" s="36">
        <f t="shared" si="60"/>
        <v>3661754.0999999996</v>
      </c>
      <c r="T522" s="36">
        <f t="shared" si="61"/>
        <v>63100.072199999995</v>
      </c>
      <c r="U522" s="36">
        <f t="shared" si="62"/>
        <v>76918988.011799991</v>
      </c>
    </row>
    <row r="523" spans="1:21" s="27" customFormat="1" x14ac:dyDescent="0.2">
      <c r="A523" s="13">
        <v>2016</v>
      </c>
      <c r="B523" s="13" t="s">
        <v>39</v>
      </c>
      <c r="C523" s="14"/>
      <c r="D523" s="13" t="s">
        <v>83</v>
      </c>
      <c r="E523" s="27" t="s">
        <v>44</v>
      </c>
      <c r="F523" s="27" t="s">
        <v>47</v>
      </c>
      <c r="G523" s="28" t="s">
        <v>78</v>
      </c>
      <c r="H523" s="35">
        <v>201935</v>
      </c>
      <c r="I523" s="27">
        <v>400</v>
      </c>
      <c r="J523" s="30">
        <v>127</v>
      </c>
      <c r="K523" s="35">
        <f t="shared" si="56"/>
        <v>1590.0393700787401</v>
      </c>
      <c r="L523" s="32">
        <v>35.869999999999997</v>
      </c>
      <c r="M523" s="32">
        <v>4.1399999999999997</v>
      </c>
      <c r="N523" s="32">
        <v>27.52</v>
      </c>
      <c r="O523" s="33">
        <v>0.55500000000000005</v>
      </c>
      <c r="P523" s="34">
        <f t="shared" si="57"/>
        <v>882.47185039370083</v>
      </c>
      <c r="Q523" s="31">
        <f t="shared" si="58"/>
        <v>7243408.4499999993</v>
      </c>
      <c r="R523" s="36">
        <f t="shared" si="59"/>
        <v>836010.89999999991</v>
      </c>
      <c r="S523" s="36">
        <f t="shared" si="60"/>
        <v>5557251.2000000002</v>
      </c>
      <c r="T523" s="36">
        <f t="shared" si="61"/>
        <v>112073.925</v>
      </c>
      <c r="U523" s="36">
        <f t="shared" si="62"/>
        <v>178201953.10925198</v>
      </c>
    </row>
    <row r="524" spans="1:21" s="27" customFormat="1" x14ac:dyDescent="0.2">
      <c r="A524" s="13">
        <v>2016</v>
      </c>
      <c r="B524" s="13" t="s">
        <v>39</v>
      </c>
      <c r="C524" s="14">
        <v>2.9</v>
      </c>
      <c r="D524" s="13" t="s">
        <v>83</v>
      </c>
      <c r="E524" s="27" t="s">
        <v>44</v>
      </c>
      <c r="F524" s="27" t="s">
        <v>47</v>
      </c>
      <c r="G524" s="28" t="s">
        <v>78</v>
      </c>
      <c r="H524" s="35">
        <v>92603</v>
      </c>
      <c r="I524" s="27">
        <v>183</v>
      </c>
      <c r="J524" s="30">
        <v>60</v>
      </c>
      <c r="K524" s="35">
        <f t="shared" si="56"/>
        <v>1543.3833333333334</v>
      </c>
      <c r="L524" s="32">
        <v>36.1</v>
      </c>
      <c r="M524" s="32">
        <v>4.42</v>
      </c>
      <c r="N524" s="32">
        <v>28.4</v>
      </c>
      <c r="O524" s="33">
        <v>0.56220000000000003</v>
      </c>
      <c r="P524" s="34">
        <f t="shared" si="57"/>
        <v>867.69011</v>
      </c>
      <c r="Q524" s="31">
        <f t="shared" si="58"/>
        <v>3342968.3000000003</v>
      </c>
      <c r="R524" s="36">
        <f t="shared" si="59"/>
        <v>409305.26</v>
      </c>
      <c r="S524" s="36">
        <f t="shared" si="60"/>
        <v>2629925.1999999997</v>
      </c>
      <c r="T524" s="36">
        <f t="shared" si="61"/>
        <v>52061.406600000002</v>
      </c>
      <c r="U524" s="36">
        <f t="shared" si="62"/>
        <v>80350707.256329998</v>
      </c>
    </row>
    <row r="525" spans="1:21" s="27" customFormat="1" x14ac:dyDescent="0.2">
      <c r="A525" s="13">
        <v>2016</v>
      </c>
      <c r="B525" s="13" t="s">
        <v>19</v>
      </c>
      <c r="C525" s="14">
        <v>3</v>
      </c>
      <c r="D525" s="13" t="s">
        <v>83</v>
      </c>
      <c r="E525" s="27" t="s">
        <v>44</v>
      </c>
      <c r="F525" s="27" t="s">
        <v>47</v>
      </c>
      <c r="G525" s="28" t="s">
        <v>87</v>
      </c>
      <c r="H525" s="35">
        <v>49779</v>
      </c>
      <c r="I525" s="27">
        <v>100</v>
      </c>
      <c r="J525" s="30">
        <v>30</v>
      </c>
      <c r="K525" s="35">
        <f t="shared" si="56"/>
        <v>1659.3</v>
      </c>
      <c r="L525" s="32">
        <v>36</v>
      </c>
      <c r="M525" s="32">
        <v>4.55</v>
      </c>
      <c r="N525" s="32">
        <v>31.3</v>
      </c>
      <c r="O525" s="33">
        <v>0.56289999999999996</v>
      </c>
      <c r="P525" s="34">
        <f t="shared" si="57"/>
        <v>934.01996999999994</v>
      </c>
      <c r="Q525" s="31">
        <f t="shared" si="58"/>
        <v>1792044</v>
      </c>
      <c r="R525" s="36">
        <f t="shared" si="59"/>
        <v>226494.44999999998</v>
      </c>
      <c r="S525" s="36">
        <f t="shared" si="60"/>
        <v>1558082.7</v>
      </c>
      <c r="T525" s="36">
        <f t="shared" si="61"/>
        <v>28020.599099999999</v>
      </c>
      <c r="U525" s="36">
        <f t="shared" si="62"/>
        <v>46494580.086629994</v>
      </c>
    </row>
    <row r="526" spans="1:21" s="27" customFormat="1" x14ac:dyDescent="0.2">
      <c r="A526" s="13">
        <v>2016</v>
      </c>
      <c r="B526" s="13" t="s">
        <v>39</v>
      </c>
      <c r="C526" s="14"/>
      <c r="D526" s="13" t="s">
        <v>83</v>
      </c>
      <c r="E526" s="27" t="s">
        <v>44</v>
      </c>
      <c r="F526" s="27" t="s">
        <v>47</v>
      </c>
      <c r="G526" s="28" t="s">
        <v>87</v>
      </c>
      <c r="H526" s="35">
        <v>164745</v>
      </c>
      <c r="I526" s="27">
        <v>340</v>
      </c>
      <c r="J526" s="30">
        <v>100</v>
      </c>
      <c r="K526" s="35">
        <f t="shared" si="56"/>
        <v>1647.45</v>
      </c>
      <c r="L526" s="32">
        <v>37</v>
      </c>
      <c r="M526" s="32">
        <v>4.66</v>
      </c>
      <c r="N526" s="32">
        <v>33.1</v>
      </c>
      <c r="O526" s="33">
        <v>0.57589999999999997</v>
      </c>
      <c r="P526" s="34">
        <f t="shared" si="57"/>
        <v>948.76645499999995</v>
      </c>
      <c r="Q526" s="31">
        <f t="shared" si="58"/>
        <v>6095565</v>
      </c>
      <c r="R526" s="36">
        <f t="shared" si="59"/>
        <v>767711.70000000007</v>
      </c>
      <c r="S526" s="36">
        <f t="shared" si="60"/>
        <v>5453059.5</v>
      </c>
      <c r="T526" s="36">
        <f t="shared" si="61"/>
        <v>94876.645499999999</v>
      </c>
      <c r="U526" s="36">
        <f t="shared" si="62"/>
        <v>156304529.628975</v>
      </c>
    </row>
    <row r="527" spans="1:21" s="27" customFormat="1" x14ac:dyDescent="0.2">
      <c r="A527" s="13">
        <v>2016</v>
      </c>
      <c r="B527" s="13" t="s">
        <v>39</v>
      </c>
      <c r="C527" s="14">
        <v>2.9</v>
      </c>
      <c r="D527" s="13" t="s">
        <v>83</v>
      </c>
      <c r="E527" s="27" t="s">
        <v>44</v>
      </c>
      <c r="F527" s="27" t="s">
        <v>47</v>
      </c>
      <c r="G527" s="28" t="s">
        <v>88</v>
      </c>
      <c r="H527" s="35">
        <v>193987</v>
      </c>
      <c r="I527" s="27">
        <v>391</v>
      </c>
      <c r="J527" s="30">
        <v>120</v>
      </c>
      <c r="K527" s="35">
        <f t="shared" si="56"/>
        <v>1616.5583333333334</v>
      </c>
      <c r="L527" s="32">
        <v>37.1</v>
      </c>
      <c r="M527" s="32">
        <v>4.1399999999999997</v>
      </c>
      <c r="N527" s="32">
        <v>31.5</v>
      </c>
      <c r="O527" s="33">
        <v>0.56059999999999999</v>
      </c>
      <c r="P527" s="34">
        <f t="shared" si="57"/>
        <v>906.2426016666667</v>
      </c>
      <c r="Q527" s="31">
        <f t="shared" si="58"/>
        <v>7196917.7000000002</v>
      </c>
      <c r="R527" s="36">
        <f t="shared" si="59"/>
        <v>803106.17999999993</v>
      </c>
      <c r="S527" s="36">
        <f t="shared" si="60"/>
        <v>6110590.5</v>
      </c>
      <c r="T527" s="36">
        <f t="shared" si="61"/>
        <v>108749.1122</v>
      </c>
      <c r="U527" s="36">
        <f t="shared" si="62"/>
        <v>175799283.56951168</v>
      </c>
    </row>
    <row r="528" spans="1:21" s="27" customFormat="1" x14ac:dyDescent="0.2">
      <c r="A528" s="13">
        <v>2016</v>
      </c>
      <c r="B528" s="13" t="s">
        <v>19</v>
      </c>
      <c r="C528" s="14">
        <v>3.26</v>
      </c>
      <c r="D528" s="13" t="s">
        <v>83</v>
      </c>
      <c r="E528" s="27" t="s">
        <v>44</v>
      </c>
      <c r="F528" s="27" t="s">
        <v>47</v>
      </c>
      <c r="G528" s="28" t="s">
        <v>88</v>
      </c>
      <c r="H528" s="35">
        <v>199931</v>
      </c>
      <c r="I528" s="27">
        <v>406</v>
      </c>
      <c r="J528" s="30">
        <v>130</v>
      </c>
      <c r="K528" s="35">
        <f t="shared" si="56"/>
        <v>1537.9307692307693</v>
      </c>
      <c r="L528" s="32">
        <v>37.6</v>
      </c>
      <c r="M528" s="32">
        <v>3.42</v>
      </c>
      <c r="N528" s="32">
        <v>32</v>
      </c>
      <c r="O528" s="33">
        <v>0.54569999999999996</v>
      </c>
      <c r="P528" s="34">
        <f t="shared" si="57"/>
        <v>839.24882076923075</v>
      </c>
      <c r="Q528" s="31">
        <f t="shared" si="58"/>
        <v>7517405.6000000006</v>
      </c>
      <c r="R528" s="36">
        <f t="shared" si="59"/>
        <v>683764.02</v>
      </c>
      <c r="S528" s="36">
        <f t="shared" si="60"/>
        <v>6397792</v>
      </c>
      <c r="T528" s="36">
        <f t="shared" si="61"/>
        <v>109102.34669999999</v>
      </c>
      <c r="U528" s="36">
        <f t="shared" si="62"/>
        <v>167791855.98521307</v>
      </c>
    </row>
    <row r="529" spans="1:21" s="27" customFormat="1" x14ac:dyDescent="0.2">
      <c r="A529" s="13">
        <v>2016</v>
      </c>
      <c r="B529" s="13" t="s">
        <v>19</v>
      </c>
      <c r="C529" s="14">
        <v>2.2000000000000002</v>
      </c>
      <c r="D529" s="13" t="s">
        <v>83</v>
      </c>
      <c r="E529" s="27" t="s">
        <v>44</v>
      </c>
      <c r="F529" s="27" t="s">
        <v>47</v>
      </c>
      <c r="G529" s="28" t="s">
        <v>88</v>
      </c>
      <c r="H529" s="35">
        <v>163093</v>
      </c>
      <c r="I529" s="27">
        <v>343</v>
      </c>
      <c r="J529" s="30">
        <v>150</v>
      </c>
      <c r="K529" s="35">
        <f t="shared" si="56"/>
        <v>1087.2866666666666</v>
      </c>
      <c r="L529" s="32">
        <v>36.08</v>
      </c>
      <c r="M529" s="32">
        <v>4.28</v>
      </c>
      <c r="N529" s="32">
        <v>30.65</v>
      </c>
      <c r="O529" s="33">
        <v>0.55779999999999996</v>
      </c>
      <c r="P529" s="34">
        <f t="shared" si="57"/>
        <v>606.4885026666667</v>
      </c>
      <c r="Q529" s="31">
        <f t="shared" si="58"/>
        <v>5884395.4399999995</v>
      </c>
      <c r="R529" s="36">
        <f t="shared" si="59"/>
        <v>698038.04</v>
      </c>
      <c r="S529" s="36">
        <f t="shared" si="60"/>
        <v>4998800.45</v>
      </c>
      <c r="T529" s="36">
        <f t="shared" si="61"/>
        <v>90973.275399999999</v>
      </c>
      <c r="U529" s="36">
        <f t="shared" si="62"/>
        <v>98914029.365414679</v>
      </c>
    </row>
    <row r="530" spans="1:21" s="27" customFormat="1" x14ac:dyDescent="0.2">
      <c r="A530" s="13">
        <v>2016</v>
      </c>
      <c r="B530" s="13" t="s">
        <v>19</v>
      </c>
      <c r="C530" s="14"/>
      <c r="D530" s="13" t="s">
        <v>83</v>
      </c>
      <c r="E530" s="27" t="s">
        <v>44</v>
      </c>
      <c r="F530" s="27" t="s">
        <v>49</v>
      </c>
      <c r="G530" s="28" t="s">
        <v>88</v>
      </c>
      <c r="H530" s="35">
        <v>303635</v>
      </c>
      <c r="I530" s="27">
        <v>602</v>
      </c>
      <c r="J530" s="30">
        <v>172</v>
      </c>
      <c r="K530" s="35">
        <f t="shared" si="56"/>
        <v>1765.3197674418604</v>
      </c>
      <c r="L530" s="32">
        <v>35.9</v>
      </c>
      <c r="M530" s="32">
        <v>3.75</v>
      </c>
      <c r="N530" s="32">
        <v>28.8</v>
      </c>
      <c r="O530" s="33">
        <v>0.55769999999999997</v>
      </c>
      <c r="P530" s="34">
        <f t="shared" si="57"/>
        <v>984.51883430232556</v>
      </c>
      <c r="Q530" s="31">
        <f t="shared" si="58"/>
        <v>10900496.5</v>
      </c>
      <c r="R530" s="36">
        <f t="shared" si="59"/>
        <v>1138631.25</v>
      </c>
      <c r="S530" s="36">
        <f t="shared" si="60"/>
        <v>8744688</v>
      </c>
      <c r="T530" s="36">
        <f t="shared" si="61"/>
        <v>169337.2395</v>
      </c>
      <c r="U530" s="36">
        <f t="shared" si="62"/>
        <v>298934376.25338662</v>
      </c>
    </row>
    <row r="531" spans="1:21" s="27" customFormat="1" x14ac:dyDescent="0.2">
      <c r="A531" s="13">
        <v>2016</v>
      </c>
      <c r="B531" s="13" t="s">
        <v>19</v>
      </c>
      <c r="C531" s="14"/>
      <c r="D531" s="13" t="s">
        <v>83</v>
      </c>
      <c r="E531" s="27" t="s">
        <v>44</v>
      </c>
      <c r="F531" s="27" t="s">
        <v>49</v>
      </c>
      <c r="G531" s="28" t="s">
        <v>88</v>
      </c>
      <c r="H531" s="35">
        <v>161541</v>
      </c>
      <c r="I531" s="27">
        <v>326</v>
      </c>
      <c r="J531" s="30">
        <v>125</v>
      </c>
      <c r="K531" s="35">
        <f t="shared" si="56"/>
        <v>1292.328</v>
      </c>
      <c r="L531" s="32">
        <v>36.799999999999997</v>
      </c>
      <c r="M531" s="32">
        <v>3.24</v>
      </c>
      <c r="N531" s="32">
        <v>30.1</v>
      </c>
      <c r="O531" s="33">
        <v>0.54339999999999999</v>
      </c>
      <c r="P531" s="34">
        <f t="shared" si="57"/>
        <v>702.25103520000005</v>
      </c>
      <c r="Q531" s="31">
        <f t="shared" si="58"/>
        <v>5944708.7999999998</v>
      </c>
      <c r="R531" s="36">
        <f t="shared" si="59"/>
        <v>523392.84</v>
      </c>
      <c r="S531" s="36">
        <f t="shared" si="60"/>
        <v>4862384.1000000006</v>
      </c>
      <c r="T531" s="36">
        <f t="shared" si="61"/>
        <v>87781.379400000005</v>
      </c>
      <c r="U531" s="36">
        <f t="shared" si="62"/>
        <v>113442334.47724321</v>
      </c>
    </row>
    <row r="532" spans="1:21" s="27" customFormat="1" x14ac:dyDescent="0.2">
      <c r="A532" s="13">
        <v>2016</v>
      </c>
      <c r="B532" s="13" t="s">
        <v>39</v>
      </c>
      <c r="C532" s="14"/>
      <c r="D532" s="13" t="s">
        <v>83</v>
      </c>
      <c r="E532" s="27" t="s">
        <v>44</v>
      </c>
      <c r="F532" s="27" t="s">
        <v>49</v>
      </c>
      <c r="G532" s="28" t="s">
        <v>88</v>
      </c>
      <c r="H532" s="35">
        <v>114361</v>
      </c>
      <c r="I532" s="27">
        <v>229</v>
      </c>
      <c r="J532" s="30">
        <v>120</v>
      </c>
      <c r="K532" s="35">
        <f t="shared" si="56"/>
        <v>953.00833333333333</v>
      </c>
      <c r="L532" s="32">
        <v>37.1</v>
      </c>
      <c r="M532" s="32">
        <v>4.42</v>
      </c>
      <c r="N532" s="32">
        <v>30.5</v>
      </c>
      <c r="O532" s="33">
        <v>0.56430000000000002</v>
      </c>
      <c r="P532" s="34">
        <f t="shared" si="57"/>
        <v>537.78260250000005</v>
      </c>
      <c r="Q532" s="31">
        <f t="shared" si="58"/>
        <v>4242793.1000000006</v>
      </c>
      <c r="R532" s="36">
        <f t="shared" si="59"/>
        <v>505475.62</v>
      </c>
      <c r="S532" s="36">
        <f t="shared" si="60"/>
        <v>3488010.5</v>
      </c>
      <c r="T532" s="36">
        <f t="shared" si="61"/>
        <v>64533.912300000004</v>
      </c>
      <c r="U532" s="36">
        <f t="shared" si="62"/>
        <v>61501356.204502508</v>
      </c>
    </row>
    <row r="533" spans="1:21" s="27" customFormat="1" x14ac:dyDescent="0.2">
      <c r="A533" s="13">
        <v>2016</v>
      </c>
      <c r="B533" s="13" t="s">
        <v>39</v>
      </c>
      <c r="C533" s="14"/>
      <c r="D533" s="13" t="s">
        <v>83</v>
      </c>
      <c r="E533" s="27" t="s">
        <v>44</v>
      </c>
      <c r="F533" s="27" t="s">
        <v>49</v>
      </c>
      <c r="G533" s="28" t="s">
        <v>88</v>
      </c>
      <c r="H533" s="35">
        <v>101044</v>
      </c>
      <c r="I533" s="27">
        <v>201</v>
      </c>
      <c r="J533" s="30">
        <v>130</v>
      </c>
      <c r="K533" s="35">
        <f t="shared" si="56"/>
        <v>777.26153846153841</v>
      </c>
      <c r="L533" s="32">
        <v>35.6</v>
      </c>
      <c r="M533" s="32">
        <v>3.61</v>
      </c>
      <c r="N533" s="32">
        <v>27.4</v>
      </c>
      <c r="O533" s="33">
        <v>0.54790000000000005</v>
      </c>
      <c r="P533" s="34">
        <f t="shared" si="57"/>
        <v>425.86159692307695</v>
      </c>
      <c r="Q533" s="31">
        <f t="shared" si="58"/>
        <v>3597166.4000000004</v>
      </c>
      <c r="R533" s="36">
        <f t="shared" si="59"/>
        <v>364768.83999999997</v>
      </c>
      <c r="S533" s="36">
        <f t="shared" si="60"/>
        <v>2768605.5999999996</v>
      </c>
      <c r="T533" s="36">
        <f t="shared" si="61"/>
        <v>55362.007600000004</v>
      </c>
      <c r="U533" s="36">
        <f t="shared" si="62"/>
        <v>43030759.19949539</v>
      </c>
    </row>
    <row r="534" spans="1:21" s="27" customFormat="1" x14ac:dyDescent="0.2">
      <c r="A534" s="13">
        <v>2016</v>
      </c>
      <c r="B534" s="13" t="s">
        <v>39</v>
      </c>
      <c r="C534" s="14">
        <v>3</v>
      </c>
      <c r="D534" s="13" t="s">
        <v>83</v>
      </c>
      <c r="E534" s="27" t="s">
        <v>44</v>
      </c>
      <c r="F534" s="27" t="s">
        <v>47</v>
      </c>
      <c r="G534" s="28" t="s">
        <v>87</v>
      </c>
      <c r="H534" s="35">
        <v>98634</v>
      </c>
      <c r="I534" s="27">
        <v>201</v>
      </c>
      <c r="J534" s="30">
        <v>60</v>
      </c>
      <c r="K534" s="35">
        <f t="shared" si="56"/>
        <v>1643.9</v>
      </c>
      <c r="L534" s="32">
        <v>36.4</v>
      </c>
      <c r="M534" s="32">
        <v>4.54</v>
      </c>
      <c r="N534" s="32">
        <v>32.200000000000003</v>
      </c>
      <c r="O534" s="33">
        <v>0.56230000000000002</v>
      </c>
      <c r="P534" s="34">
        <f t="shared" si="57"/>
        <v>924.36497000000008</v>
      </c>
      <c r="Q534" s="31">
        <f t="shared" si="58"/>
        <v>3590277.5999999996</v>
      </c>
      <c r="R534" s="36">
        <f t="shared" si="59"/>
        <v>447798.36</v>
      </c>
      <c r="S534" s="36">
        <f t="shared" si="60"/>
        <v>3176014.8000000003</v>
      </c>
      <c r="T534" s="36">
        <f t="shared" si="61"/>
        <v>55461.898200000003</v>
      </c>
      <c r="U534" s="36">
        <f t="shared" si="62"/>
        <v>91173814.450980008</v>
      </c>
    </row>
    <row r="535" spans="1:21" s="27" customFormat="1" x14ac:dyDescent="0.2">
      <c r="A535" s="13">
        <v>2016</v>
      </c>
      <c r="B535" s="13" t="s">
        <v>19</v>
      </c>
      <c r="C535" s="14"/>
      <c r="D535" s="13" t="s">
        <v>83</v>
      </c>
      <c r="E535" s="27" t="s">
        <v>44</v>
      </c>
      <c r="F535" s="27" t="s">
        <v>47</v>
      </c>
      <c r="G535" s="28" t="s">
        <v>78</v>
      </c>
      <c r="H535" s="35">
        <v>132123</v>
      </c>
      <c r="I535" s="27">
        <v>286</v>
      </c>
      <c r="J535" s="30">
        <v>86</v>
      </c>
      <c r="K535" s="35">
        <f t="shared" si="56"/>
        <v>1536.3139534883721</v>
      </c>
      <c r="L535" s="32">
        <v>35.94</v>
      </c>
      <c r="M535" s="32">
        <v>3.71</v>
      </c>
      <c r="N535" s="32">
        <v>27.91</v>
      </c>
      <c r="O535" s="33">
        <v>0.55200000000000005</v>
      </c>
      <c r="P535" s="34">
        <f t="shared" si="57"/>
        <v>848.04530232558147</v>
      </c>
      <c r="Q535" s="31">
        <f t="shared" si="58"/>
        <v>4748500.62</v>
      </c>
      <c r="R535" s="36">
        <f t="shared" si="59"/>
        <v>490176.33</v>
      </c>
      <c r="S535" s="36">
        <f t="shared" si="60"/>
        <v>3687552.93</v>
      </c>
      <c r="T535" s="36">
        <f t="shared" si="61"/>
        <v>72931.896000000008</v>
      </c>
      <c r="U535" s="36">
        <f t="shared" si="62"/>
        <v>112046289.4791628</v>
      </c>
    </row>
    <row r="536" spans="1:21" s="27" customFormat="1" x14ac:dyDescent="0.2">
      <c r="A536" s="13">
        <v>2016</v>
      </c>
      <c r="B536" s="13" t="s">
        <v>19</v>
      </c>
      <c r="C536" s="14"/>
      <c r="D536" s="13" t="s">
        <v>83</v>
      </c>
      <c r="E536" s="27" t="s">
        <v>44</v>
      </c>
      <c r="F536" s="27" t="s">
        <v>49</v>
      </c>
      <c r="G536" s="28" t="s">
        <v>88</v>
      </c>
      <c r="H536" s="35">
        <v>88379</v>
      </c>
      <c r="I536" s="27">
        <v>176</v>
      </c>
      <c r="J536" s="30">
        <v>100</v>
      </c>
      <c r="K536" s="35">
        <f t="shared" si="56"/>
        <v>883.79</v>
      </c>
      <c r="L536" s="32">
        <v>36.299999999999997</v>
      </c>
      <c r="M536" s="32">
        <v>4</v>
      </c>
      <c r="N536" s="32">
        <v>30.1</v>
      </c>
      <c r="O536" s="33">
        <v>0.56599999999999995</v>
      </c>
      <c r="P536" s="34">
        <f t="shared" si="57"/>
        <v>500.22513999999995</v>
      </c>
      <c r="Q536" s="31">
        <f t="shared" si="58"/>
        <v>3208157.6999999997</v>
      </c>
      <c r="R536" s="36">
        <f t="shared" si="59"/>
        <v>353516</v>
      </c>
      <c r="S536" s="36">
        <f t="shared" si="60"/>
        <v>2660207.9</v>
      </c>
      <c r="T536" s="36">
        <f t="shared" si="61"/>
        <v>50022.513999999996</v>
      </c>
      <c r="U536" s="36">
        <f t="shared" si="62"/>
        <v>44209397.648059994</v>
      </c>
    </row>
    <row r="537" spans="1:21" s="27" customFormat="1" x14ac:dyDescent="0.2">
      <c r="A537" s="13">
        <v>2016</v>
      </c>
      <c r="B537" s="13" t="s">
        <v>39</v>
      </c>
      <c r="C537" s="14">
        <v>3</v>
      </c>
      <c r="D537" s="13" t="s">
        <v>83</v>
      </c>
      <c r="E537" s="27" t="s">
        <v>44</v>
      </c>
      <c r="F537" s="27" t="s">
        <v>47</v>
      </c>
      <c r="G537" s="28" t="s">
        <v>87</v>
      </c>
      <c r="H537" s="35">
        <v>193984</v>
      </c>
      <c r="I537" s="27">
        <v>394</v>
      </c>
      <c r="J537" s="30">
        <v>120</v>
      </c>
      <c r="K537" s="35">
        <f t="shared" si="56"/>
        <v>1616.5333333333333</v>
      </c>
      <c r="L537" s="32">
        <v>35.729999999999997</v>
      </c>
      <c r="M537" s="32">
        <v>4.59</v>
      </c>
      <c r="N537" s="32">
        <v>31.21</v>
      </c>
      <c r="O537" s="33">
        <v>0.56161000000000005</v>
      </c>
      <c r="P537" s="34">
        <f t="shared" si="57"/>
        <v>907.86128533333351</v>
      </c>
      <c r="Q537" s="31">
        <f t="shared" si="58"/>
        <v>6931048.3199999994</v>
      </c>
      <c r="R537" s="36">
        <f t="shared" si="59"/>
        <v>890386.55999999994</v>
      </c>
      <c r="S537" s="36">
        <f t="shared" si="60"/>
        <v>6054240.6400000006</v>
      </c>
      <c r="T537" s="36">
        <f t="shared" si="61"/>
        <v>108943.35424000002</v>
      </c>
      <c r="U537" s="36">
        <f t="shared" si="62"/>
        <v>176110563.57410136</v>
      </c>
    </row>
    <row r="538" spans="1:21" s="27" customFormat="1" x14ac:dyDescent="0.2">
      <c r="A538" s="13">
        <v>2016</v>
      </c>
      <c r="B538" s="13" t="s">
        <v>17</v>
      </c>
      <c r="C538" s="14"/>
      <c r="D538" s="13" t="s">
        <v>83</v>
      </c>
      <c r="E538" s="27" t="s">
        <v>44</v>
      </c>
      <c r="F538" s="27" t="s">
        <v>47</v>
      </c>
      <c r="G538" s="28" t="s">
        <v>87</v>
      </c>
      <c r="H538" s="35">
        <v>18206</v>
      </c>
      <c r="I538" s="27">
        <v>37</v>
      </c>
      <c r="J538" s="30">
        <v>64</v>
      </c>
      <c r="K538" s="35">
        <f t="shared" si="56"/>
        <v>284.46875</v>
      </c>
      <c r="L538" s="32">
        <v>33.57</v>
      </c>
      <c r="M538" s="32">
        <v>4.67</v>
      </c>
      <c r="N538" s="32">
        <v>33.57</v>
      </c>
      <c r="O538" s="33">
        <v>0.52329999999999999</v>
      </c>
      <c r="P538" s="34">
        <f t="shared" si="57"/>
        <v>148.86249687500001</v>
      </c>
      <c r="Q538" s="31">
        <f t="shared" si="58"/>
        <v>611175.42000000004</v>
      </c>
      <c r="R538" s="36">
        <f t="shared" si="59"/>
        <v>85022.02</v>
      </c>
      <c r="S538" s="36">
        <f t="shared" si="60"/>
        <v>611175.42000000004</v>
      </c>
      <c r="T538" s="36">
        <f t="shared" si="61"/>
        <v>9527.1998000000003</v>
      </c>
      <c r="U538" s="36">
        <f t="shared" si="62"/>
        <v>2710190.6181062502</v>
      </c>
    </row>
    <row r="539" spans="1:21" s="27" customFormat="1" x14ac:dyDescent="0.2">
      <c r="A539" s="13">
        <v>2016</v>
      </c>
      <c r="B539" s="13" t="s">
        <v>39</v>
      </c>
      <c r="C539" s="14">
        <v>3</v>
      </c>
      <c r="D539" s="13" t="s">
        <v>83</v>
      </c>
      <c r="E539" s="27" t="s">
        <v>44</v>
      </c>
      <c r="F539" s="27" t="s">
        <v>47</v>
      </c>
      <c r="G539" s="28" t="s">
        <v>87</v>
      </c>
      <c r="H539" s="35">
        <v>193984</v>
      </c>
      <c r="I539" s="27">
        <v>394</v>
      </c>
      <c r="J539" s="30">
        <v>120</v>
      </c>
      <c r="K539" s="35">
        <f t="shared" si="56"/>
        <v>1616.5333333333333</v>
      </c>
      <c r="L539" s="32">
        <v>35.729999999999997</v>
      </c>
      <c r="M539" s="32">
        <v>4.59</v>
      </c>
      <c r="N539" s="32">
        <v>31.21</v>
      </c>
      <c r="O539" s="33">
        <v>0.56159999999999999</v>
      </c>
      <c r="P539" s="34">
        <f t="shared" si="57"/>
        <v>907.84511999999995</v>
      </c>
      <c r="Q539" s="31">
        <f t="shared" si="58"/>
        <v>6931048.3199999994</v>
      </c>
      <c r="R539" s="36">
        <f t="shared" si="59"/>
        <v>890386.55999999994</v>
      </c>
      <c r="S539" s="36">
        <f t="shared" si="60"/>
        <v>6054240.6400000006</v>
      </c>
      <c r="T539" s="36">
        <f t="shared" si="61"/>
        <v>108941.41439999999</v>
      </c>
      <c r="U539" s="36">
        <f t="shared" si="62"/>
        <v>176107427.75807998</v>
      </c>
    </row>
    <row r="540" spans="1:21" s="27" customFormat="1" x14ac:dyDescent="0.2">
      <c r="A540" s="13">
        <v>2016</v>
      </c>
      <c r="B540" s="13" t="s">
        <v>17</v>
      </c>
      <c r="C540" s="14"/>
      <c r="D540" s="13" t="s">
        <v>83</v>
      </c>
      <c r="E540" s="27" t="s">
        <v>44</v>
      </c>
      <c r="F540" s="27" t="s">
        <v>47</v>
      </c>
      <c r="G540" s="28" t="s">
        <v>86</v>
      </c>
      <c r="H540" s="35">
        <v>27400</v>
      </c>
      <c r="I540" s="27">
        <v>54</v>
      </c>
      <c r="J540" s="30">
        <v>40</v>
      </c>
      <c r="K540" s="35">
        <f t="shared" si="56"/>
        <v>685</v>
      </c>
      <c r="L540" s="32">
        <v>36.700000000000003</v>
      </c>
      <c r="M540" s="32">
        <v>5.0199999999999996</v>
      </c>
      <c r="N540" s="32">
        <v>33.1</v>
      </c>
      <c r="O540" s="33">
        <v>0.52759999999999996</v>
      </c>
      <c r="P540" s="34">
        <f t="shared" si="57"/>
        <v>361.40599999999995</v>
      </c>
      <c r="Q540" s="31">
        <f t="shared" si="58"/>
        <v>1005580.0000000001</v>
      </c>
      <c r="R540" s="36">
        <f t="shared" si="59"/>
        <v>137548</v>
      </c>
      <c r="S540" s="36">
        <f t="shared" si="60"/>
        <v>906940</v>
      </c>
      <c r="T540" s="36">
        <f t="shared" si="61"/>
        <v>14456.239999999998</v>
      </c>
      <c r="U540" s="36">
        <f t="shared" si="62"/>
        <v>9902524.3999999985</v>
      </c>
    </row>
    <row r="541" spans="1:21" s="27" customFormat="1" x14ac:dyDescent="0.2">
      <c r="A541" s="13">
        <v>2016</v>
      </c>
      <c r="B541" s="13" t="s">
        <v>17</v>
      </c>
      <c r="C541" s="14"/>
      <c r="D541" s="13" t="s">
        <v>83</v>
      </c>
      <c r="E541" s="27" t="s">
        <v>44</v>
      </c>
      <c r="F541" s="27" t="s">
        <v>47</v>
      </c>
      <c r="G541" s="28" t="s">
        <v>86</v>
      </c>
      <c r="H541" s="35">
        <v>68677</v>
      </c>
      <c r="I541" s="27">
        <v>141</v>
      </c>
      <c r="J541" s="30">
        <v>101</v>
      </c>
      <c r="K541" s="35">
        <f t="shared" si="56"/>
        <v>679.97029702970292</v>
      </c>
      <c r="L541" s="32">
        <v>34.619999999999997</v>
      </c>
      <c r="M541" s="32">
        <v>4.3</v>
      </c>
      <c r="N541" s="32">
        <v>30.09</v>
      </c>
      <c r="O541" s="33">
        <v>0.53680000000000005</v>
      </c>
      <c r="P541" s="34">
        <f t="shared" si="57"/>
        <v>365.00805544554458</v>
      </c>
      <c r="Q541" s="31">
        <f t="shared" si="58"/>
        <v>2377597.7399999998</v>
      </c>
      <c r="R541" s="36">
        <f t="shared" si="59"/>
        <v>295311.09999999998</v>
      </c>
      <c r="S541" s="36">
        <f t="shared" si="60"/>
        <v>2066490.93</v>
      </c>
      <c r="T541" s="36">
        <f t="shared" si="61"/>
        <v>36865.813600000001</v>
      </c>
      <c r="U541" s="36">
        <f t="shared" si="62"/>
        <v>25067658.223833665</v>
      </c>
    </row>
    <row r="542" spans="1:21" s="27" customFormat="1" x14ac:dyDescent="0.2">
      <c r="A542" s="13">
        <v>2016</v>
      </c>
      <c r="B542" s="13" t="s">
        <v>17</v>
      </c>
      <c r="C542" s="14"/>
      <c r="D542" s="13" t="s">
        <v>83</v>
      </c>
      <c r="E542" s="27" t="s">
        <v>44</v>
      </c>
      <c r="F542" s="27" t="s">
        <v>47</v>
      </c>
      <c r="G542" s="28" t="s">
        <v>86</v>
      </c>
      <c r="H542" s="35">
        <v>18063</v>
      </c>
      <c r="I542" s="27">
        <v>36</v>
      </c>
      <c r="J542" s="30">
        <v>27</v>
      </c>
      <c r="K542" s="35">
        <f t="shared" si="56"/>
        <v>669</v>
      </c>
      <c r="L542" s="32">
        <v>35.5</v>
      </c>
      <c r="M542" s="32">
        <v>5.03</v>
      </c>
      <c r="N542" s="32">
        <v>30.8</v>
      </c>
      <c r="O542" s="33">
        <v>0.53049999999999997</v>
      </c>
      <c r="P542" s="34">
        <f t="shared" si="57"/>
        <v>354.90450000000004</v>
      </c>
      <c r="Q542" s="31">
        <f t="shared" si="58"/>
        <v>641236.5</v>
      </c>
      <c r="R542" s="36">
        <f t="shared" si="59"/>
        <v>90856.89</v>
      </c>
      <c r="S542" s="36">
        <f t="shared" si="60"/>
        <v>556340.4</v>
      </c>
      <c r="T542" s="36">
        <f t="shared" si="61"/>
        <v>9582.4215000000004</v>
      </c>
      <c r="U542" s="36">
        <f t="shared" si="62"/>
        <v>6410639.983500001</v>
      </c>
    </row>
    <row r="543" spans="1:21" s="27" customFormat="1" x14ac:dyDescent="0.2">
      <c r="A543" s="13">
        <v>2016</v>
      </c>
      <c r="B543" s="13" t="s">
        <v>39</v>
      </c>
      <c r="C543" s="14"/>
      <c r="D543" s="13" t="s">
        <v>83</v>
      </c>
      <c r="E543" s="27" t="s">
        <v>44</v>
      </c>
      <c r="F543" s="27" t="s">
        <v>47</v>
      </c>
      <c r="G543" s="28" t="s">
        <v>78</v>
      </c>
      <c r="H543" s="35">
        <v>199044</v>
      </c>
      <c r="I543" s="27">
        <v>400</v>
      </c>
      <c r="J543" s="30">
        <v>140</v>
      </c>
      <c r="K543" s="35">
        <f t="shared" si="56"/>
        <v>1421.7428571428572</v>
      </c>
      <c r="L543" s="32">
        <v>36</v>
      </c>
      <c r="M543" s="32">
        <v>3.53</v>
      </c>
      <c r="N543" s="32">
        <v>27.4</v>
      </c>
      <c r="O543" s="33">
        <v>0.54879999999999995</v>
      </c>
      <c r="P543" s="34">
        <f t="shared" si="57"/>
        <v>780.25247999999988</v>
      </c>
      <c r="Q543" s="31">
        <f t="shared" si="58"/>
        <v>7165584</v>
      </c>
      <c r="R543" s="36">
        <f t="shared" si="59"/>
        <v>702625.32</v>
      </c>
      <c r="S543" s="36">
        <f t="shared" si="60"/>
        <v>5453805.5999999996</v>
      </c>
      <c r="T543" s="36">
        <f t="shared" si="61"/>
        <v>109235.34719999999</v>
      </c>
      <c r="U543" s="36">
        <f t="shared" si="62"/>
        <v>155304574.62911996</v>
      </c>
    </row>
    <row r="544" spans="1:21" s="27" customFormat="1" x14ac:dyDescent="0.2">
      <c r="A544" s="13">
        <v>2016</v>
      </c>
      <c r="B544" s="13" t="s">
        <v>39</v>
      </c>
      <c r="C544" s="14">
        <v>2.9</v>
      </c>
      <c r="D544" s="13" t="s">
        <v>83</v>
      </c>
      <c r="E544" s="27" t="s">
        <v>44</v>
      </c>
      <c r="F544" s="27" t="s">
        <v>47</v>
      </c>
      <c r="G544" s="28" t="s">
        <v>87</v>
      </c>
      <c r="H544" s="35">
        <v>178670</v>
      </c>
      <c r="I544" s="27">
        <v>362</v>
      </c>
      <c r="J544" s="30">
        <v>120</v>
      </c>
      <c r="K544" s="35">
        <f t="shared" si="56"/>
        <v>1488.9166666666667</v>
      </c>
      <c r="L544" s="32">
        <v>36</v>
      </c>
      <c r="M544" s="32">
        <v>4.43</v>
      </c>
      <c r="N544" s="32">
        <v>31.1</v>
      </c>
      <c r="O544" s="33">
        <v>0.56159999999999999</v>
      </c>
      <c r="P544" s="34">
        <f t="shared" si="57"/>
        <v>836.17560000000003</v>
      </c>
      <c r="Q544" s="31">
        <f t="shared" si="58"/>
        <v>6432120</v>
      </c>
      <c r="R544" s="36">
        <f t="shared" si="59"/>
        <v>791508.1</v>
      </c>
      <c r="S544" s="36">
        <f t="shared" si="60"/>
        <v>5556637</v>
      </c>
      <c r="T544" s="36">
        <f t="shared" si="61"/>
        <v>100341.072</v>
      </c>
      <c r="U544" s="36">
        <f t="shared" si="62"/>
        <v>149399494.45199999</v>
      </c>
    </row>
    <row r="545" spans="1:21" s="27" customFormat="1" x14ac:dyDescent="0.2">
      <c r="A545" s="13">
        <v>2016</v>
      </c>
      <c r="B545" s="13" t="s">
        <v>39</v>
      </c>
      <c r="C545" s="14">
        <v>2.5</v>
      </c>
      <c r="D545" s="13" t="s">
        <v>83</v>
      </c>
      <c r="E545" s="27" t="s">
        <v>44</v>
      </c>
      <c r="F545" s="27" t="s">
        <v>47</v>
      </c>
      <c r="G545" s="28" t="s">
        <v>87</v>
      </c>
      <c r="H545" s="35">
        <v>357047</v>
      </c>
      <c r="I545" s="27">
        <v>729</v>
      </c>
      <c r="J545" s="30">
        <v>240</v>
      </c>
      <c r="K545" s="35">
        <f t="shared" si="56"/>
        <v>1487.6958333333334</v>
      </c>
      <c r="L545" s="32">
        <v>35.42</v>
      </c>
      <c r="M545" s="32">
        <v>4.63</v>
      </c>
      <c r="N545" s="32">
        <v>30.89</v>
      </c>
      <c r="O545" s="33">
        <v>0.55469000000000002</v>
      </c>
      <c r="P545" s="34">
        <f t="shared" si="57"/>
        <v>825.21000179166674</v>
      </c>
      <c r="Q545" s="31">
        <f t="shared" si="58"/>
        <v>12646604.74</v>
      </c>
      <c r="R545" s="36">
        <f t="shared" si="59"/>
        <v>1653127.6099999999</v>
      </c>
      <c r="S545" s="36">
        <f t="shared" si="60"/>
        <v>11029181.83</v>
      </c>
      <c r="T545" s="36">
        <f t="shared" si="61"/>
        <v>198050.40043000001</v>
      </c>
      <c r="U545" s="36">
        <f t="shared" si="62"/>
        <v>294638755.50970924</v>
      </c>
    </row>
    <row r="546" spans="1:21" s="27" customFormat="1" x14ac:dyDescent="0.2">
      <c r="A546" s="13">
        <v>2016</v>
      </c>
      <c r="B546" s="13" t="s">
        <v>17</v>
      </c>
      <c r="C546" s="14"/>
      <c r="D546" s="13" t="s">
        <v>83</v>
      </c>
      <c r="E546" s="27" t="s">
        <v>44</v>
      </c>
      <c r="F546" s="27" t="s">
        <v>18</v>
      </c>
      <c r="G546" s="28" t="s">
        <v>87</v>
      </c>
      <c r="H546" s="35">
        <v>65395</v>
      </c>
      <c r="I546" s="27">
        <v>131</v>
      </c>
      <c r="J546" s="30">
        <v>63</v>
      </c>
      <c r="K546" s="35">
        <f t="shared" si="56"/>
        <v>1038.015873015873</v>
      </c>
      <c r="L546" s="32">
        <v>36</v>
      </c>
      <c r="M546" s="32">
        <v>5.15</v>
      </c>
      <c r="N546" s="32">
        <v>31.8</v>
      </c>
      <c r="O546" s="33">
        <v>0.52229999999999999</v>
      </c>
      <c r="P546" s="34">
        <f t="shared" si="57"/>
        <v>542.15569047619044</v>
      </c>
      <c r="Q546" s="31">
        <f t="shared" si="58"/>
        <v>2354220</v>
      </c>
      <c r="R546" s="36">
        <f t="shared" si="59"/>
        <v>336784.25</v>
      </c>
      <c r="S546" s="36">
        <f t="shared" si="60"/>
        <v>2079561</v>
      </c>
      <c r="T546" s="36">
        <f t="shared" si="61"/>
        <v>34155.808499999999</v>
      </c>
      <c r="U546" s="36">
        <f t="shared" si="62"/>
        <v>35454271.378690474</v>
      </c>
    </row>
    <row r="547" spans="1:21" s="27" customFormat="1" x14ac:dyDescent="0.2">
      <c r="A547" s="13">
        <v>2016</v>
      </c>
      <c r="B547" s="13" t="s">
        <v>39</v>
      </c>
      <c r="C547" s="14">
        <v>2.5</v>
      </c>
      <c r="D547" s="13" t="s">
        <v>83</v>
      </c>
      <c r="E547" s="27" t="s">
        <v>44</v>
      </c>
      <c r="F547" s="27" t="s">
        <v>47</v>
      </c>
      <c r="G547" s="28" t="s">
        <v>87</v>
      </c>
      <c r="H547" s="35">
        <v>176463</v>
      </c>
      <c r="I547" s="27">
        <v>360</v>
      </c>
      <c r="J547" s="30">
        <v>120</v>
      </c>
      <c r="K547" s="35">
        <f t="shared" si="56"/>
        <v>1470.5250000000001</v>
      </c>
      <c r="L547" s="32">
        <v>36.799999999999997</v>
      </c>
      <c r="M547" s="32">
        <v>4.5599999999999996</v>
      </c>
      <c r="N547" s="32">
        <v>32.4</v>
      </c>
      <c r="O547" s="33">
        <v>0.56530000000000002</v>
      </c>
      <c r="P547" s="34">
        <f t="shared" si="57"/>
        <v>831.28778250000005</v>
      </c>
      <c r="Q547" s="31">
        <f t="shared" si="58"/>
        <v>6493838.3999999994</v>
      </c>
      <c r="R547" s="36">
        <f t="shared" si="59"/>
        <v>804671.27999999991</v>
      </c>
      <c r="S547" s="36">
        <f t="shared" si="60"/>
        <v>5717401.2000000002</v>
      </c>
      <c r="T547" s="36">
        <f t="shared" si="61"/>
        <v>99754.533900000009</v>
      </c>
      <c r="U547" s="36">
        <f t="shared" si="62"/>
        <v>146691535.96329752</v>
      </c>
    </row>
    <row r="548" spans="1:21" s="27" customFormat="1" x14ac:dyDescent="0.2">
      <c r="A548" s="13">
        <v>2016</v>
      </c>
      <c r="B548" s="13" t="s">
        <v>39</v>
      </c>
      <c r="C548" s="14">
        <v>2.5</v>
      </c>
      <c r="D548" s="13" t="s">
        <v>83</v>
      </c>
      <c r="E548" s="27" t="s">
        <v>44</v>
      </c>
      <c r="F548" s="27" t="s">
        <v>47</v>
      </c>
      <c r="G548" s="28" t="s">
        <v>87</v>
      </c>
      <c r="H548" s="35">
        <v>176463</v>
      </c>
      <c r="I548" s="27">
        <v>360</v>
      </c>
      <c r="J548" s="30">
        <v>120</v>
      </c>
      <c r="K548" s="35">
        <f t="shared" si="56"/>
        <v>1470.5250000000001</v>
      </c>
      <c r="L548" s="32">
        <v>36.799999999999997</v>
      </c>
      <c r="M548" s="32">
        <v>4.5599999999999996</v>
      </c>
      <c r="N548" s="32">
        <v>32.4</v>
      </c>
      <c r="O548" s="33">
        <v>0.56530000000000002</v>
      </c>
      <c r="P548" s="34">
        <f t="shared" si="57"/>
        <v>831.28778250000005</v>
      </c>
      <c r="Q548" s="31">
        <f t="shared" si="58"/>
        <v>6493838.3999999994</v>
      </c>
      <c r="R548" s="36">
        <f t="shared" si="59"/>
        <v>804671.27999999991</v>
      </c>
      <c r="S548" s="36">
        <f t="shared" si="60"/>
        <v>5717401.2000000002</v>
      </c>
      <c r="T548" s="36">
        <f t="shared" si="61"/>
        <v>99754.533900000009</v>
      </c>
      <c r="U548" s="36">
        <f t="shared" si="62"/>
        <v>146691535.96329752</v>
      </c>
    </row>
    <row r="549" spans="1:21" s="27" customFormat="1" x14ac:dyDescent="0.2">
      <c r="A549" s="13">
        <v>2016</v>
      </c>
      <c r="B549" s="13" t="s">
        <v>19</v>
      </c>
      <c r="C549" s="14">
        <v>2.8</v>
      </c>
      <c r="D549" s="13" t="s">
        <v>83</v>
      </c>
      <c r="E549" s="27" t="s">
        <v>44</v>
      </c>
      <c r="F549" s="27" t="s">
        <v>47</v>
      </c>
      <c r="G549" s="28" t="s">
        <v>87</v>
      </c>
      <c r="H549" s="35">
        <v>76705</v>
      </c>
      <c r="I549" s="27">
        <v>163</v>
      </c>
      <c r="J549" s="30">
        <v>54</v>
      </c>
      <c r="K549" s="35">
        <f t="shared" si="56"/>
        <v>1420.462962962963</v>
      </c>
      <c r="L549" s="32">
        <v>36</v>
      </c>
      <c r="M549" s="32">
        <v>4.9400000000000004</v>
      </c>
      <c r="N549" s="32">
        <v>31.8</v>
      </c>
      <c r="O549" s="33">
        <v>0.55700000000000005</v>
      </c>
      <c r="P549" s="34">
        <f t="shared" si="57"/>
        <v>791.19787037037042</v>
      </c>
      <c r="Q549" s="31">
        <f t="shared" si="58"/>
        <v>2761380</v>
      </c>
      <c r="R549" s="36">
        <f t="shared" si="59"/>
        <v>378922.7</v>
      </c>
      <c r="S549" s="36">
        <f t="shared" si="60"/>
        <v>2439219</v>
      </c>
      <c r="T549" s="36">
        <f t="shared" si="61"/>
        <v>42724.685000000005</v>
      </c>
      <c r="U549" s="36">
        <f t="shared" si="62"/>
        <v>60688832.646759264</v>
      </c>
    </row>
    <row r="550" spans="1:21" s="27" customFormat="1" x14ac:dyDescent="0.2">
      <c r="A550" s="13">
        <v>2016</v>
      </c>
      <c r="B550" s="13" t="s">
        <v>17</v>
      </c>
      <c r="C550" s="14"/>
      <c r="D550" s="13" t="s">
        <v>83</v>
      </c>
      <c r="E550" s="27" t="s">
        <v>44</v>
      </c>
      <c r="F550" s="27" t="s">
        <v>47</v>
      </c>
      <c r="G550" s="28" t="s">
        <v>86</v>
      </c>
      <c r="H550" s="35">
        <v>77996</v>
      </c>
      <c r="I550" s="27">
        <v>158</v>
      </c>
      <c r="J550" s="30">
        <v>127</v>
      </c>
      <c r="K550" s="35">
        <f t="shared" si="56"/>
        <v>614.14173228346453</v>
      </c>
      <c r="L550" s="32">
        <v>33.74</v>
      </c>
      <c r="M550" s="32">
        <v>4.68</v>
      </c>
      <c r="N550" s="32">
        <v>29.06</v>
      </c>
      <c r="O550" s="33">
        <v>0.51515599999999995</v>
      </c>
      <c r="P550" s="34">
        <f t="shared" si="57"/>
        <v>316.3787982362204</v>
      </c>
      <c r="Q550" s="31">
        <f t="shared" si="58"/>
        <v>2631585.04</v>
      </c>
      <c r="R550" s="36">
        <f t="shared" si="59"/>
        <v>365021.27999999997</v>
      </c>
      <c r="S550" s="36">
        <f t="shared" si="60"/>
        <v>2266563.7599999998</v>
      </c>
      <c r="T550" s="36">
        <f t="shared" si="61"/>
        <v>40180.107375999993</v>
      </c>
      <c r="U550" s="36">
        <f t="shared" si="62"/>
        <v>24676280.747232247</v>
      </c>
    </row>
    <row r="551" spans="1:21" s="27" customFormat="1" x14ac:dyDescent="0.2">
      <c r="A551" s="13">
        <v>2016</v>
      </c>
      <c r="B551" s="13" t="s">
        <v>39</v>
      </c>
      <c r="C551" s="14">
        <v>2.5</v>
      </c>
      <c r="D551" s="13" t="s">
        <v>83</v>
      </c>
      <c r="E551" s="27" t="s">
        <v>44</v>
      </c>
      <c r="F551" s="27" t="s">
        <v>47</v>
      </c>
      <c r="G551" s="28" t="s">
        <v>87</v>
      </c>
      <c r="H551" s="35">
        <v>102967</v>
      </c>
      <c r="I551" s="27">
        <v>212</v>
      </c>
      <c r="J551" s="30">
        <v>80</v>
      </c>
      <c r="K551" s="35">
        <f t="shared" si="56"/>
        <v>1287.0875000000001</v>
      </c>
      <c r="L551" s="32">
        <v>37</v>
      </c>
      <c r="M551" s="32">
        <v>4.66</v>
      </c>
      <c r="N551" s="32">
        <v>32.6</v>
      </c>
      <c r="O551" s="33">
        <v>0.55220000000000002</v>
      </c>
      <c r="P551" s="34">
        <f t="shared" si="57"/>
        <v>710.72971750000011</v>
      </c>
      <c r="Q551" s="31">
        <f t="shared" si="58"/>
        <v>3809779</v>
      </c>
      <c r="R551" s="36">
        <f t="shared" si="59"/>
        <v>479826.22000000003</v>
      </c>
      <c r="S551" s="36">
        <f t="shared" si="60"/>
        <v>3356724.2</v>
      </c>
      <c r="T551" s="36">
        <f t="shared" si="61"/>
        <v>56858.377400000005</v>
      </c>
      <c r="U551" s="36">
        <f t="shared" si="62"/>
        <v>73181706.821822509</v>
      </c>
    </row>
    <row r="552" spans="1:21" s="27" customFormat="1" x14ac:dyDescent="0.2">
      <c r="A552" s="13">
        <v>2016</v>
      </c>
      <c r="B552" s="13" t="s">
        <v>39</v>
      </c>
      <c r="C552" s="14">
        <v>4</v>
      </c>
      <c r="D552" s="13" t="s">
        <v>83</v>
      </c>
      <c r="E552" s="27" t="s">
        <v>44</v>
      </c>
      <c r="F552" s="27" t="s">
        <v>47</v>
      </c>
      <c r="G552" s="28" t="s">
        <v>87</v>
      </c>
      <c r="H552" s="35">
        <v>64034</v>
      </c>
      <c r="I552" s="27">
        <v>133</v>
      </c>
      <c r="J552" s="30">
        <v>50</v>
      </c>
      <c r="K552" s="35">
        <f t="shared" si="56"/>
        <v>1280.68</v>
      </c>
      <c r="L552" s="32">
        <v>35.4</v>
      </c>
      <c r="M552" s="32">
        <v>4.3</v>
      </c>
      <c r="N552" s="32">
        <v>31.2</v>
      </c>
      <c r="O552" s="33">
        <v>0.55279999999999996</v>
      </c>
      <c r="P552" s="34">
        <f t="shared" si="57"/>
        <v>707.95990399999994</v>
      </c>
      <c r="Q552" s="31">
        <f t="shared" si="58"/>
        <v>2266803.6</v>
      </c>
      <c r="R552" s="36">
        <f t="shared" si="59"/>
        <v>275346.2</v>
      </c>
      <c r="S552" s="36">
        <f t="shared" si="60"/>
        <v>1997860.8</v>
      </c>
      <c r="T552" s="36">
        <f t="shared" si="61"/>
        <v>35397.995199999998</v>
      </c>
      <c r="U552" s="36">
        <f t="shared" si="62"/>
        <v>45333504.492735997</v>
      </c>
    </row>
    <row r="553" spans="1:21" s="27" customFormat="1" x14ac:dyDescent="0.2">
      <c r="A553" s="13">
        <v>2016</v>
      </c>
      <c r="B553" s="13" t="s">
        <v>39</v>
      </c>
      <c r="C553" s="14">
        <v>2.5</v>
      </c>
      <c r="D553" s="13" t="s">
        <v>83</v>
      </c>
      <c r="E553" s="27" t="s">
        <v>44</v>
      </c>
      <c r="F553" s="27" t="s">
        <v>47</v>
      </c>
      <c r="G553" s="28" t="s">
        <v>87</v>
      </c>
      <c r="H553" s="35">
        <v>146304</v>
      </c>
      <c r="I553" s="27">
        <v>298</v>
      </c>
      <c r="J553" s="30">
        <v>120</v>
      </c>
      <c r="K553" s="35">
        <f t="shared" si="56"/>
        <v>1219.2</v>
      </c>
      <c r="L553" s="32">
        <v>35.78</v>
      </c>
      <c r="M553" s="32">
        <v>4.1500000000000004</v>
      </c>
      <c r="N553" s="32">
        <v>31.65</v>
      </c>
      <c r="O553" s="33">
        <v>0.56777</v>
      </c>
      <c r="P553" s="34">
        <f t="shared" si="57"/>
        <v>692.22518400000001</v>
      </c>
      <c r="Q553" s="31">
        <f t="shared" si="58"/>
        <v>5234757.12</v>
      </c>
      <c r="R553" s="36">
        <f t="shared" si="59"/>
        <v>607161.60000000009</v>
      </c>
      <c r="S553" s="36">
        <f t="shared" si="60"/>
        <v>4630521.5999999996</v>
      </c>
      <c r="T553" s="36">
        <f t="shared" si="61"/>
        <v>83067.022079999995</v>
      </c>
      <c r="U553" s="36">
        <f t="shared" si="62"/>
        <v>101275313.31993601</v>
      </c>
    </row>
    <row r="554" spans="1:21" s="27" customFormat="1" x14ac:dyDescent="0.2">
      <c r="A554" s="13">
        <v>2016</v>
      </c>
      <c r="B554" s="13" t="s">
        <v>39</v>
      </c>
      <c r="C554" s="14">
        <v>2</v>
      </c>
      <c r="D554" s="13" t="s">
        <v>83</v>
      </c>
      <c r="E554" s="27" t="s">
        <v>44</v>
      </c>
      <c r="F554" s="27" t="s">
        <v>47</v>
      </c>
      <c r="G554" s="28" t="s">
        <v>87</v>
      </c>
      <c r="H554" s="35">
        <v>51732</v>
      </c>
      <c r="I554" s="27">
        <v>105</v>
      </c>
      <c r="J554" s="30">
        <v>45</v>
      </c>
      <c r="K554" s="35">
        <f t="shared" si="56"/>
        <v>1149.5999999999999</v>
      </c>
      <c r="L554" s="32">
        <v>35.57</v>
      </c>
      <c r="M554" s="32">
        <v>4.88</v>
      </c>
      <c r="N554" s="32">
        <v>30.47</v>
      </c>
      <c r="O554" s="33">
        <v>0.54911100000000002</v>
      </c>
      <c r="P554" s="34">
        <f t="shared" si="57"/>
        <v>631.25800560000005</v>
      </c>
      <c r="Q554" s="31">
        <f t="shared" si="58"/>
        <v>1840107.24</v>
      </c>
      <c r="R554" s="36">
        <f t="shared" si="59"/>
        <v>252452.16</v>
      </c>
      <c r="S554" s="36">
        <f t="shared" si="60"/>
        <v>1576274.04</v>
      </c>
      <c r="T554" s="36">
        <f t="shared" si="61"/>
        <v>28406.610252000002</v>
      </c>
      <c r="U554" s="36">
        <f t="shared" si="62"/>
        <v>32656239.145699203</v>
      </c>
    </row>
    <row r="555" spans="1:21" s="27" customFormat="1" x14ac:dyDescent="0.2">
      <c r="A555" s="13">
        <v>2016</v>
      </c>
      <c r="B555" s="13" t="s">
        <v>17</v>
      </c>
      <c r="C555" s="14"/>
      <c r="D555" s="13" t="s">
        <v>83</v>
      </c>
      <c r="E555" s="27" t="s">
        <v>44</v>
      </c>
      <c r="F555" s="27" t="s">
        <v>47</v>
      </c>
      <c r="G555" s="28" t="s">
        <v>86</v>
      </c>
      <c r="H555" s="35">
        <v>60837</v>
      </c>
      <c r="I555" s="27">
        <v>123</v>
      </c>
      <c r="J555" s="30">
        <v>101</v>
      </c>
      <c r="K555" s="35">
        <f t="shared" si="56"/>
        <v>602.34653465346537</v>
      </c>
      <c r="L555" s="32">
        <v>33.770000000000003</v>
      </c>
      <c r="M555" s="32">
        <v>5.0999999999999996</v>
      </c>
      <c r="N555" s="32">
        <v>29.1</v>
      </c>
      <c r="O555" s="33">
        <v>0.49359999999999998</v>
      </c>
      <c r="P555" s="34">
        <f t="shared" si="57"/>
        <v>297.31824950495047</v>
      </c>
      <c r="Q555" s="31">
        <f t="shared" si="58"/>
        <v>2054465.4900000002</v>
      </c>
      <c r="R555" s="36">
        <f t="shared" si="59"/>
        <v>310268.69999999995</v>
      </c>
      <c r="S555" s="36">
        <f t="shared" si="60"/>
        <v>1770356.7000000002</v>
      </c>
      <c r="T555" s="36">
        <f t="shared" si="61"/>
        <v>30029.143199999999</v>
      </c>
      <c r="U555" s="36">
        <f t="shared" si="62"/>
        <v>18087950.345132671</v>
      </c>
    </row>
    <row r="556" spans="1:21" s="27" customFormat="1" x14ac:dyDescent="0.2">
      <c r="A556" s="13">
        <v>2016</v>
      </c>
      <c r="B556" s="13" t="s">
        <v>17</v>
      </c>
      <c r="C556" s="14"/>
      <c r="D556" s="13" t="s">
        <v>83</v>
      </c>
      <c r="E556" s="27" t="s">
        <v>44</v>
      </c>
      <c r="F556" s="27" t="s">
        <v>49</v>
      </c>
      <c r="G556" s="28" t="s">
        <v>78</v>
      </c>
      <c r="H556" s="35">
        <v>15788</v>
      </c>
      <c r="I556" s="27">
        <v>32</v>
      </c>
      <c r="J556" s="30">
        <v>30</v>
      </c>
      <c r="K556" s="35">
        <f t="shared" si="56"/>
        <v>526.26666666666665</v>
      </c>
      <c r="L556" s="32">
        <v>36.5</v>
      </c>
      <c r="M556" s="32">
        <v>4.1100000000000003</v>
      </c>
      <c r="N556" s="32">
        <v>30.1</v>
      </c>
      <c r="O556" s="33">
        <v>0.56059999999999999</v>
      </c>
      <c r="P556" s="34">
        <f t="shared" si="57"/>
        <v>295.02509333333336</v>
      </c>
      <c r="Q556" s="31">
        <f t="shared" si="58"/>
        <v>576262</v>
      </c>
      <c r="R556" s="36">
        <f t="shared" si="59"/>
        <v>64888.680000000008</v>
      </c>
      <c r="S556" s="36">
        <f t="shared" si="60"/>
        <v>475218.80000000005</v>
      </c>
      <c r="T556" s="36">
        <f t="shared" si="61"/>
        <v>8850.7528000000002</v>
      </c>
      <c r="U556" s="36">
        <f t="shared" si="62"/>
        <v>4657856.1735466672</v>
      </c>
    </row>
    <row r="557" spans="1:21" s="27" customFormat="1" x14ac:dyDescent="0.2">
      <c r="A557" s="13">
        <v>2016</v>
      </c>
      <c r="B557" s="13" t="s">
        <v>17</v>
      </c>
      <c r="C557" s="14"/>
      <c r="D557" s="13" t="s">
        <v>83</v>
      </c>
      <c r="E557" s="27" t="s">
        <v>44</v>
      </c>
      <c r="F557" s="27" t="s">
        <v>49</v>
      </c>
      <c r="G557" s="28" t="s">
        <v>78</v>
      </c>
      <c r="H557" s="35">
        <v>59143</v>
      </c>
      <c r="I557" s="27">
        <v>119</v>
      </c>
      <c r="J557" s="30">
        <v>113</v>
      </c>
      <c r="K557" s="35">
        <f t="shared" si="56"/>
        <v>523.38938053097343</v>
      </c>
      <c r="L557" s="32">
        <v>35</v>
      </c>
      <c r="M557" s="32">
        <v>4.07</v>
      </c>
      <c r="N557" s="32">
        <v>27.2</v>
      </c>
      <c r="O557" s="33">
        <v>0.54500000000000004</v>
      </c>
      <c r="P557" s="34">
        <f t="shared" si="57"/>
        <v>285.24721238938054</v>
      </c>
      <c r="Q557" s="31">
        <f t="shared" si="58"/>
        <v>2070005</v>
      </c>
      <c r="R557" s="36">
        <f t="shared" si="59"/>
        <v>240712.01</v>
      </c>
      <c r="S557" s="36">
        <f t="shared" si="60"/>
        <v>1608689.5999999999</v>
      </c>
      <c r="T557" s="36">
        <f t="shared" si="61"/>
        <v>32232.935000000001</v>
      </c>
      <c r="U557" s="36">
        <f t="shared" si="62"/>
        <v>16870375.882345133</v>
      </c>
    </row>
    <row r="558" spans="1:21" s="27" customFormat="1" x14ac:dyDescent="0.2">
      <c r="A558" s="13">
        <v>2016</v>
      </c>
      <c r="B558" s="13" t="s">
        <v>39</v>
      </c>
      <c r="C558" s="14">
        <v>3</v>
      </c>
      <c r="D558" s="13" t="s">
        <v>83</v>
      </c>
      <c r="E558" s="27" t="s">
        <v>44</v>
      </c>
      <c r="F558" s="27" t="s">
        <v>47</v>
      </c>
      <c r="G558" s="28" t="s">
        <v>86</v>
      </c>
      <c r="H558" s="35">
        <v>84614</v>
      </c>
      <c r="I558" s="27">
        <v>172</v>
      </c>
      <c r="J558" s="30">
        <v>75</v>
      </c>
      <c r="K558" s="35">
        <f t="shared" si="56"/>
        <v>1128.1866666666667</v>
      </c>
      <c r="L558" s="32">
        <v>35.9</v>
      </c>
      <c r="M558" s="32">
        <v>4.1100000000000003</v>
      </c>
      <c r="N558" s="32">
        <v>30.2</v>
      </c>
      <c r="O558" s="33">
        <v>0.54630000000000001</v>
      </c>
      <c r="P558" s="34">
        <f t="shared" si="57"/>
        <v>616.32837599999993</v>
      </c>
      <c r="Q558" s="31">
        <f t="shared" si="58"/>
        <v>3037642.6</v>
      </c>
      <c r="R558" s="36">
        <f t="shared" si="59"/>
        <v>347763.54000000004</v>
      </c>
      <c r="S558" s="36">
        <f t="shared" si="60"/>
        <v>2555342.7999999998</v>
      </c>
      <c r="T558" s="36">
        <f t="shared" si="61"/>
        <v>46224.628199999999</v>
      </c>
      <c r="U558" s="36">
        <f t="shared" si="62"/>
        <v>52150009.206863992</v>
      </c>
    </row>
    <row r="559" spans="1:21" s="27" customFormat="1" x14ac:dyDescent="0.2">
      <c r="A559" s="13">
        <v>2016</v>
      </c>
      <c r="B559" s="13" t="s">
        <v>39</v>
      </c>
      <c r="C559" s="14">
        <v>2.5</v>
      </c>
      <c r="D559" s="13" t="s">
        <v>83</v>
      </c>
      <c r="E559" s="27" t="s">
        <v>44</v>
      </c>
      <c r="F559" s="27" t="s">
        <v>47</v>
      </c>
      <c r="G559" s="28" t="s">
        <v>78</v>
      </c>
      <c r="H559" s="35">
        <v>65779</v>
      </c>
      <c r="I559" s="27">
        <v>134</v>
      </c>
      <c r="J559" s="30">
        <v>50</v>
      </c>
      <c r="K559" s="35">
        <f t="shared" si="56"/>
        <v>1315.58</v>
      </c>
      <c r="L559" s="32">
        <v>34.9</v>
      </c>
      <c r="M559" s="32">
        <v>4.66</v>
      </c>
      <c r="N559" s="32">
        <v>27.5</v>
      </c>
      <c r="O559" s="33">
        <v>0.54590000000000005</v>
      </c>
      <c r="P559" s="34">
        <f t="shared" si="57"/>
        <v>718.1751220000001</v>
      </c>
      <c r="Q559" s="31">
        <f t="shared" si="58"/>
        <v>2295687.1</v>
      </c>
      <c r="R559" s="36">
        <f t="shared" si="59"/>
        <v>306530.14</v>
      </c>
      <c r="S559" s="36">
        <f t="shared" si="60"/>
        <v>1808922.5</v>
      </c>
      <c r="T559" s="36">
        <f t="shared" si="61"/>
        <v>35908.756100000006</v>
      </c>
      <c r="U559" s="36">
        <f t="shared" si="62"/>
        <v>47240841.350038007</v>
      </c>
    </row>
    <row r="560" spans="1:21" s="27" customFormat="1" x14ac:dyDescent="0.2">
      <c r="A560" s="13">
        <v>2016</v>
      </c>
      <c r="B560" s="13" t="s">
        <v>19</v>
      </c>
      <c r="C560" s="14">
        <v>1.5</v>
      </c>
      <c r="D560" s="13" t="s">
        <v>83</v>
      </c>
      <c r="E560" s="27" t="s">
        <v>44</v>
      </c>
      <c r="F560" s="27" t="s">
        <v>47</v>
      </c>
      <c r="G560" s="28" t="s">
        <v>87</v>
      </c>
      <c r="H560" s="35">
        <v>63764</v>
      </c>
      <c r="I560" s="27">
        <v>128</v>
      </c>
      <c r="J560" s="30">
        <v>80</v>
      </c>
      <c r="K560" s="35">
        <f t="shared" si="56"/>
        <v>797.05</v>
      </c>
      <c r="L560" s="32">
        <v>35.200000000000003</v>
      </c>
      <c r="M560" s="32">
        <v>4.88</v>
      </c>
      <c r="N560" s="32">
        <v>29.9</v>
      </c>
      <c r="O560" s="33">
        <v>0.54790000000000005</v>
      </c>
      <c r="P560" s="34">
        <f t="shared" si="57"/>
        <v>436.70369500000004</v>
      </c>
      <c r="Q560" s="31">
        <f t="shared" si="58"/>
        <v>2244492.8000000003</v>
      </c>
      <c r="R560" s="36">
        <f t="shared" si="59"/>
        <v>311168.32</v>
      </c>
      <c r="S560" s="36">
        <f t="shared" si="60"/>
        <v>1906543.5999999999</v>
      </c>
      <c r="T560" s="36">
        <f t="shared" si="61"/>
        <v>34936.295600000005</v>
      </c>
      <c r="U560" s="36">
        <f t="shared" si="62"/>
        <v>27845974.407980002</v>
      </c>
    </row>
    <row r="561" spans="1:21" s="27" customFormat="1" x14ac:dyDescent="0.2">
      <c r="A561" s="13">
        <v>2016</v>
      </c>
      <c r="B561" s="13" t="s">
        <v>19</v>
      </c>
      <c r="C561" s="14"/>
      <c r="D561" s="13" t="s">
        <v>82</v>
      </c>
      <c r="E561" s="27" t="s">
        <v>45</v>
      </c>
      <c r="F561" s="27" t="s">
        <v>56</v>
      </c>
      <c r="G561" s="28" t="s">
        <v>87</v>
      </c>
      <c r="H561" s="35">
        <v>229595</v>
      </c>
      <c r="I561" s="27">
        <v>468</v>
      </c>
      <c r="J561" s="30">
        <v>150</v>
      </c>
      <c r="K561" s="35">
        <f t="shared" si="56"/>
        <v>1530.6333333333334</v>
      </c>
      <c r="L561" s="32">
        <v>37</v>
      </c>
      <c r="M561" s="32">
        <v>4.8899999999999997</v>
      </c>
      <c r="N561" s="32">
        <v>33</v>
      </c>
      <c r="O561" s="33">
        <v>0.55810000000000004</v>
      </c>
      <c r="P561" s="34">
        <f t="shared" si="57"/>
        <v>854.24646333333339</v>
      </c>
      <c r="Q561" s="31">
        <f t="shared" si="58"/>
        <v>8495015</v>
      </c>
      <c r="R561" s="36">
        <f t="shared" si="59"/>
        <v>1122719.5499999998</v>
      </c>
      <c r="S561" s="36">
        <f t="shared" si="60"/>
        <v>7576635</v>
      </c>
      <c r="T561" s="36">
        <f t="shared" si="61"/>
        <v>128136.96950000001</v>
      </c>
      <c r="U561" s="36">
        <f t="shared" si="62"/>
        <v>196130716.74901667</v>
      </c>
    </row>
    <row r="562" spans="1:21" s="27" customFormat="1" x14ac:dyDescent="0.2">
      <c r="A562" s="13">
        <v>2016</v>
      </c>
      <c r="B562" s="13" t="s">
        <v>19</v>
      </c>
      <c r="C562" s="14"/>
      <c r="D562" s="13" t="s">
        <v>82</v>
      </c>
      <c r="E562" s="27" t="s">
        <v>45</v>
      </c>
      <c r="F562" s="27" t="s">
        <v>56</v>
      </c>
      <c r="G562" s="28" t="s">
        <v>87</v>
      </c>
      <c r="H562" s="35">
        <f>1596*143</f>
        <v>228228</v>
      </c>
      <c r="I562" s="27">
        <v>467</v>
      </c>
      <c r="J562" s="30">
        <v>143</v>
      </c>
      <c r="K562" s="35">
        <f t="shared" si="56"/>
        <v>1596</v>
      </c>
      <c r="L562" s="32">
        <v>36.700000000000003</v>
      </c>
      <c r="M562" s="32">
        <v>5.03</v>
      </c>
      <c r="N562" s="32">
        <v>32.4</v>
      </c>
      <c r="O562" s="33">
        <v>0.54359999999999997</v>
      </c>
      <c r="P562" s="34">
        <f t="shared" si="57"/>
        <v>867.5856</v>
      </c>
      <c r="Q562" s="31">
        <f t="shared" si="58"/>
        <v>8375967.6000000006</v>
      </c>
      <c r="R562" s="36">
        <f t="shared" si="59"/>
        <v>1147986.8400000001</v>
      </c>
      <c r="S562" s="36">
        <f t="shared" si="60"/>
        <v>7394587.1999999993</v>
      </c>
      <c r="T562" s="36">
        <f t="shared" si="61"/>
        <v>124064.7408</v>
      </c>
      <c r="U562" s="36">
        <f t="shared" si="62"/>
        <v>198007326.3168</v>
      </c>
    </row>
    <row r="563" spans="1:21" s="27" customFormat="1" x14ac:dyDescent="0.2">
      <c r="A563" s="13">
        <v>2016</v>
      </c>
      <c r="B563" s="13" t="s">
        <v>39</v>
      </c>
      <c r="C563" s="14"/>
      <c r="D563" s="13" t="s">
        <v>83</v>
      </c>
      <c r="E563" s="27" t="s">
        <v>44</v>
      </c>
      <c r="F563" s="27" t="s">
        <v>49</v>
      </c>
      <c r="G563" s="28" t="s">
        <v>88</v>
      </c>
      <c r="H563" s="35">
        <v>140784</v>
      </c>
      <c r="I563" s="27">
        <v>280</v>
      </c>
      <c r="J563" s="30">
        <v>130</v>
      </c>
      <c r="K563" s="35">
        <f t="shared" si="56"/>
        <v>1082.9538461538461</v>
      </c>
      <c r="L563" s="32">
        <v>36.200000000000003</v>
      </c>
      <c r="M563" s="32">
        <v>3.57</v>
      </c>
      <c r="N563" s="32">
        <v>28.3</v>
      </c>
      <c r="O563" s="33">
        <v>0.54920000000000002</v>
      </c>
      <c r="P563" s="34">
        <f t="shared" si="57"/>
        <v>594.75825230769237</v>
      </c>
      <c r="Q563" s="31">
        <f t="shared" si="58"/>
        <v>5096380.8000000007</v>
      </c>
      <c r="R563" s="36">
        <f t="shared" si="59"/>
        <v>502598.88</v>
      </c>
      <c r="S563" s="36">
        <f t="shared" si="60"/>
        <v>3984187.2</v>
      </c>
      <c r="T563" s="36">
        <f t="shared" si="61"/>
        <v>77318.572800000009</v>
      </c>
      <c r="U563" s="36">
        <f t="shared" si="62"/>
        <v>83732445.792886168</v>
      </c>
    </row>
    <row r="564" spans="1:21" s="27" customFormat="1" x14ac:dyDescent="0.2">
      <c r="A564" s="13">
        <v>2016</v>
      </c>
      <c r="B564" s="13" t="s">
        <v>39</v>
      </c>
      <c r="C564" s="14"/>
      <c r="D564" s="13" t="s">
        <v>82</v>
      </c>
      <c r="E564" s="27" t="s">
        <v>70</v>
      </c>
      <c r="F564" s="27" t="s">
        <v>74</v>
      </c>
      <c r="G564" s="28" t="s">
        <v>87</v>
      </c>
      <c r="H564" s="35">
        <v>29670</v>
      </c>
      <c r="I564" s="27">
        <v>62</v>
      </c>
      <c r="J564" s="30">
        <v>40</v>
      </c>
      <c r="K564" s="35">
        <f t="shared" si="56"/>
        <v>741.75</v>
      </c>
      <c r="L564" s="32">
        <v>34.700000000000003</v>
      </c>
      <c r="M564" s="32">
        <v>4.32</v>
      </c>
      <c r="N564" s="32">
        <v>32.25</v>
      </c>
      <c r="O564" s="33">
        <v>0.55230000000000001</v>
      </c>
      <c r="P564" s="34">
        <f t="shared" si="57"/>
        <v>409.66852500000005</v>
      </c>
      <c r="Q564" s="31">
        <f t="shared" si="58"/>
        <v>1029549.0000000001</v>
      </c>
      <c r="R564" s="36">
        <f t="shared" si="59"/>
        <v>128174.40000000001</v>
      </c>
      <c r="S564" s="36">
        <f t="shared" si="60"/>
        <v>956857.5</v>
      </c>
      <c r="T564" s="36">
        <f t="shared" si="61"/>
        <v>16386.741000000002</v>
      </c>
      <c r="U564" s="36">
        <f t="shared" si="62"/>
        <v>12154865.136750001</v>
      </c>
    </row>
    <row r="565" spans="1:21" s="27" customFormat="1" x14ac:dyDescent="0.2">
      <c r="A565" s="13">
        <v>2016</v>
      </c>
      <c r="B565" s="13" t="s">
        <v>39</v>
      </c>
      <c r="C565" s="14"/>
      <c r="D565" s="13" t="s">
        <v>82</v>
      </c>
      <c r="E565" s="27" t="s">
        <v>70</v>
      </c>
      <c r="F565" s="27" t="s">
        <v>74</v>
      </c>
      <c r="G565" s="28" t="s">
        <v>87</v>
      </c>
      <c r="H565" s="35">
        <v>29670</v>
      </c>
      <c r="I565" s="27">
        <v>62</v>
      </c>
      <c r="J565" s="30">
        <v>40</v>
      </c>
      <c r="K565" s="35">
        <f t="shared" si="56"/>
        <v>741.75</v>
      </c>
      <c r="L565" s="32">
        <v>34.700000000000003</v>
      </c>
      <c r="M565" s="32">
        <v>4.32</v>
      </c>
      <c r="N565" s="32">
        <v>32.25</v>
      </c>
      <c r="O565" s="33">
        <v>0.55230000000000001</v>
      </c>
      <c r="P565" s="34">
        <f t="shared" si="57"/>
        <v>409.66852500000005</v>
      </c>
      <c r="Q565" s="31">
        <f t="shared" si="58"/>
        <v>1029549.0000000001</v>
      </c>
      <c r="R565" s="36">
        <f t="shared" si="59"/>
        <v>128174.40000000001</v>
      </c>
      <c r="S565" s="36">
        <f t="shared" si="60"/>
        <v>956857.5</v>
      </c>
      <c r="T565" s="36">
        <f t="shared" si="61"/>
        <v>16386.741000000002</v>
      </c>
      <c r="U565" s="36">
        <f t="shared" si="62"/>
        <v>12154865.136750001</v>
      </c>
    </row>
    <row r="566" spans="1:21" s="27" customFormat="1" x14ac:dyDescent="0.2">
      <c r="A566" s="13">
        <v>2016</v>
      </c>
      <c r="B566" s="13" t="s">
        <v>19</v>
      </c>
      <c r="C566" s="14"/>
      <c r="D566" s="13" t="s">
        <v>83</v>
      </c>
      <c r="E566" s="27" t="s">
        <v>44</v>
      </c>
      <c r="F566" s="27" t="s">
        <v>47</v>
      </c>
      <c r="G566" s="28" t="s">
        <v>78</v>
      </c>
      <c r="H566" s="35">
        <f>17697+44726</f>
        <v>62423</v>
      </c>
      <c r="I566" s="27">
        <f>94+36</f>
        <v>130</v>
      </c>
      <c r="J566" s="30">
        <v>52</v>
      </c>
      <c r="K566" s="35">
        <f t="shared" si="56"/>
        <v>1200.4423076923076</v>
      </c>
      <c r="L566" s="32">
        <v>35</v>
      </c>
      <c r="M566" s="32">
        <v>4.0199999999999996</v>
      </c>
      <c r="N566" s="32">
        <v>28.7</v>
      </c>
      <c r="O566" s="33">
        <v>0.55120000000000002</v>
      </c>
      <c r="P566" s="34">
        <f t="shared" si="57"/>
        <v>661.68380000000002</v>
      </c>
      <c r="Q566" s="31">
        <f t="shared" si="58"/>
        <v>2184805</v>
      </c>
      <c r="R566" s="36">
        <f t="shared" si="59"/>
        <v>250940.45999999996</v>
      </c>
      <c r="S566" s="36">
        <f t="shared" si="60"/>
        <v>1791540.0999999999</v>
      </c>
      <c r="T566" s="36">
        <f t="shared" si="61"/>
        <v>34407.5576</v>
      </c>
      <c r="U566" s="36">
        <f t="shared" si="62"/>
        <v>41304287.847400002</v>
      </c>
    </row>
    <row r="567" spans="1:21" s="27" customFormat="1" x14ac:dyDescent="0.2">
      <c r="A567" s="13">
        <v>2016</v>
      </c>
      <c r="B567" s="13" t="s">
        <v>39</v>
      </c>
      <c r="C567" s="14"/>
      <c r="D567" s="13" t="s">
        <v>82</v>
      </c>
      <c r="E567" s="27" t="s">
        <v>70</v>
      </c>
      <c r="F567" s="27" t="s">
        <v>74</v>
      </c>
      <c r="G567" s="28" t="s">
        <v>87</v>
      </c>
      <c r="H567" s="35">
        <v>20066</v>
      </c>
      <c r="I567" s="27">
        <v>43</v>
      </c>
      <c r="J567" s="30">
        <v>40</v>
      </c>
      <c r="K567" s="35">
        <f t="shared" si="56"/>
        <v>501.65</v>
      </c>
      <c r="L567" s="32">
        <v>35</v>
      </c>
      <c r="M567" s="32">
        <v>4.8899999999999997</v>
      </c>
      <c r="N567" s="32">
        <v>32.17</v>
      </c>
      <c r="O567" s="33">
        <v>0.55110000000000003</v>
      </c>
      <c r="P567" s="34">
        <f t="shared" si="57"/>
        <v>276.459315</v>
      </c>
      <c r="Q567" s="31">
        <f t="shared" si="58"/>
        <v>702310</v>
      </c>
      <c r="R567" s="36">
        <f t="shared" si="59"/>
        <v>98122.739999999991</v>
      </c>
      <c r="S567" s="36">
        <f t="shared" si="60"/>
        <v>645523.22000000009</v>
      </c>
      <c r="T567" s="36">
        <f t="shared" si="61"/>
        <v>11058.372600000001</v>
      </c>
      <c r="U567" s="36">
        <f t="shared" si="62"/>
        <v>5547432.61479</v>
      </c>
    </row>
    <row r="568" spans="1:21" s="27" customFormat="1" x14ac:dyDescent="0.2">
      <c r="A568" s="13">
        <v>2016</v>
      </c>
      <c r="B568" s="13" t="s">
        <v>39</v>
      </c>
      <c r="C568" s="14"/>
      <c r="D568" s="13" t="s">
        <v>82</v>
      </c>
      <c r="E568" s="27" t="s">
        <v>70</v>
      </c>
      <c r="F568" s="27" t="s">
        <v>74</v>
      </c>
      <c r="G568" s="28" t="s">
        <v>88</v>
      </c>
      <c r="H568" s="35">
        <v>153375</v>
      </c>
      <c r="I568" s="27">
        <v>313</v>
      </c>
      <c r="J568" s="30">
        <v>110</v>
      </c>
      <c r="K568" s="35">
        <f t="shared" si="56"/>
        <v>1394.3181818181818</v>
      </c>
      <c r="L568" s="32">
        <v>36.700000000000003</v>
      </c>
      <c r="M568" s="32">
        <v>4.6500000000000004</v>
      </c>
      <c r="N568" s="32">
        <v>31.58</v>
      </c>
      <c r="O568" s="33">
        <v>0.56440000000000001</v>
      </c>
      <c r="P568" s="34">
        <f t="shared" si="57"/>
        <v>786.95318181818186</v>
      </c>
      <c r="Q568" s="31">
        <f t="shared" si="58"/>
        <v>5628862.5</v>
      </c>
      <c r="R568" s="36">
        <f t="shared" si="59"/>
        <v>713193.75</v>
      </c>
      <c r="S568" s="36">
        <f t="shared" si="60"/>
        <v>4843582.5</v>
      </c>
      <c r="T568" s="36">
        <f t="shared" si="61"/>
        <v>86564.85</v>
      </c>
      <c r="U568" s="36">
        <f t="shared" si="62"/>
        <v>120698944.26136364</v>
      </c>
    </row>
    <row r="569" spans="1:21" s="27" customFormat="1" x14ac:dyDescent="0.2">
      <c r="A569" s="13">
        <v>2016</v>
      </c>
      <c r="B569" s="13" t="s">
        <v>39</v>
      </c>
      <c r="C569" s="14"/>
      <c r="D569" s="13" t="s">
        <v>83</v>
      </c>
      <c r="E569" s="27" t="s">
        <v>44</v>
      </c>
      <c r="F569" s="27" t="s">
        <v>53</v>
      </c>
      <c r="G569" s="28" t="s">
        <v>78</v>
      </c>
      <c r="H569" s="35">
        <v>226238</v>
      </c>
      <c r="I569" s="27">
        <v>464</v>
      </c>
      <c r="J569" s="30">
        <v>120</v>
      </c>
      <c r="K569" s="35">
        <f t="shared" si="56"/>
        <v>1885.3166666666666</v>
      </c>
      <c r="L569" s="32">
        <v>36.36</v>
      </c>
      <c r="M569" s="32">
        <v>4.55</v>
      </c>
      <c r="N569" s="32">
        <v>28.95</v>
      </c>
      <c r="O569" s="33">
        <v>0.57010000000000005</v>
      </c>
      <c r="P569" s="34">
        <f t="shared" si="57"/>
        <v>1074.8190316666667</v>
      </c>
      <c r="Q569" s="31">
        <f t="shared" si="58"/>
        <v>8226013.6799999997</v>
      </c>
      <c r="R569" s="36">
        <f t="shared" si="59"/>
        <v>1029382.8999999999</v>
      </c>
      <c r="S569" s="36">
        <f t="shared" si="60"/>
        <v>6549590.0999999996</v>
      </c>
      <c r="T569" s="36">
        <f t="shared" si="61"/>
        <v>128978.2838</v>
      </c>
      <c r="U569" s="36">
        <f t="shared" si="62"/>
        <v>243164908.08620334</v>
      </c>
    </row>
    <row r="570" spans="1:21" s="27" customFormat="1" x14ac:dyDescent="0.2">
      <c r="A570" s="13">
        <v>2016</v>
      </c>
      <c r="B570" s="13" t="s">
        <v>17</v>
      </c>
      <c r="C570" s="14"/>
      <c r="D570" s="13" t="s">
        <v>83</v>
      </c>
      <c r="E570" s="27" t="s">
        <v>44</v>
      </c>
      <c r="F570" s="27" t="s">
        <v>49</v>
      </c>
      <c r="G570" s="28" t="s">
        <v>78</v>
      </c>
      <c r="H570" s="35">
        <v>16226</v>
      </c>
      <c r="I570" s="27">
        <v>40</v>
      </c>
      <c r="J570" s="30">
        <v>32</v>
      </c>
      <c r="K570" s="35">
        <f t="shared" si="56"/>
        <v>507.0625</v>
      </c>
      <c r="L570" s="32">
        <v>36</v>
      </c>
      <c r="M570" s="32">
        <v>4.29</v>
      </c>
      <c r="N570" s="32">
        <v>27</v>
      </c>
      <c r="O570" s="33">
        <v>0.53590000000000004</v>
      </c>
      <c r="P570" s="34">
        <f t="shared" si="57"/>
        <v>271.73479374999999</v>
      </c>
      <c r="Q570" s="31">
        <f t="shared" si="58"/>
        <v>584136</v>
      </c>
      <c r="R570" s="36">
        <f t="shared" si="59"/>
        <v>69609.539999999994</v>
      </c>
      <c r="S570" s="36">
        <f t="shared" si="60"/>
        <v>438102</v>
      </c>
      <c r="T570" s="36">
        <f t="shared" si="61"/>
        <v>8695.5133999999998</v>
      </c>
      <c r="U570" s="36">
        <f t="shared" si="62"/>
        <v>4409168.7633875003</v>
      </c>
    </row>
    <row r="571" spans="1:21" s="27" customFormat="1" x14ac:dyDescent="0.2">
      <c r="A571" s="13">
        <v>2016</v>
      </c>
      <c r="B571" s="13" t="s">
        <v>17</v>
      </c>
      <c r="C571" s="14"/>
      <c r="D571" s="13" t="s">
        <v>83</v>
      </c>
      <c r="E571" s="27" t="s">
        <v>44</v>
      </c>
      <c r="F571" s="27" t="s">
        <v>49</v>
      </c>
      <c r="G571" s="28" t="s">
        <v>78</v>
      </c>
      <c r="H571" s="35">
        <v>10360</v>
      </c>
      <c r="I571" s="27">
        <v>21</v>
      </c>
      <c r="J571" s="30">
        <v>32</v>
      </c>
      <c r="K571" s="35">
        <f t="shared" si="56"/>
        <v>323.75</v>
      </c>
      <c r="L571" s="32">
        <v>35.299999999999997</v>
      </c>
      <c r="M571" s="32">
        <v>3.48</v>
      </c>
      <c r="N571" s="32">
        <v>26.9</v>
      </c>
      <c r="O571" s="33">
        <v>0.54079999999999995</v>
      </c>
      <c r="P571" s="34">
        <f t="shared" si="57"/>
        <v>175.08399999999997</v>
      </c>
      <c r="Q571" s="31">
        <f t="shared" si="58"/>
        <v>365707.99999999994</v>
      </c>
      <c r="R571" s="36">
        <f t="shared" si="59"/>
        <v>36052.800000000003</v>
      </c>
      <c r="S571" s="36">
        <f t="shared" si="60"/>
        <v>278684</v>
      </c>
      <c r="T571" s="36">
        <f t="shared" si="61"/>
        <v>5602.6879999999992</v>
      </c>
      <c r="U571" s="36">
        <f t="shared" si="62"/>
        <v>1813870.2399999998</v>
      </c>
    </row>
    <row r="572" spans="1:21" s="27" customFormat="1" x14ac:dyDescent="0.2">
      <c r="A572" s="13">
        <v>2016</v>
      </c>
      <c r="B572" s="13" t="s">
        <v>39</v>
      </c>
      <c r="C572" s="14"/>
      <c r="D572" s="13" t="s">
        <v>83</v>
      </c>
      <c r="E572" s="27" t="s">
        <v>45</v>
      </c>
      <c r="F572" s="27" t="s">
        <v>56</v>
      </c>
      <c r="G572" s="28" t="s">
        <v>78</v>
      </c>
      <c r="H572" s="35">
        <v>232659</v>
      </c>
      <c r="I572" s="27">
        <v>467</v>
      </c>
      <c r="J572" s="30">
        <v>128</v>
      </c>
      <c r="K572" s="35">
        <f t="shared" si="56"/>
        <v>1817.6484375</v>
      </c>
      <c r="L572" s="32">
        <v>36.92</v>
      </c>
      <c r="M572" s="32">
        <v>4.2530000000000001</v>
      </c>
      <c r="N572" s="32">
        <v>29.93</v>
      </c>
      <c r="O572" s="33">
        <v>0.56210000000000004</v>
      </c>
      <c r="P572" s="34">
        <f t="shared" si="57"/>
        <v>1021.70018671875</v>
      </c>
      <c r="Q572" s="31">
        <f t="shared" si="58"/>
        <v>8589770.2800000012</v>
      </c>
      <c r="R572" s="36">
        <f t="shared" si="59"/>
        <v>989498.72700000007</v>
      </c>
      <c r="S572" s="36">
        <f t="shared" si="60"/>
        <v>6963483.8700000001</v>
      </c>
      <c r="T572" s="36">
        <f t="shared" si="61"/>
        <v>130777.62390000001</v>
      </c>
      <c r="U572" s="36">
        <f t="shared" si="62"/>
        <v>237707743.74179766</v>
      </c>
    </row>
    <row r="573" spans="1:21" s="27" customFormat="1" x14ac:dyDescent="0.2">
      <c r="A573" s="13">
        <v>2016</v>
      </c>
      <c r="B573" s="13" t="s">
        <v>17</v>
      </c>
      <c r="C573" s="14"/>
      <c r="D573" s="13" t="s">
        <v>83</v>
      </c>
      <c r="E573" s="27" t="s">
        <v>44</v>
      </c>
      <c r="F573" s="27" t="s">
        <v>49</v>
      </c>
      <c r="G573" s="28" t="s">
        <v>78</v>
      </c>
      <c r="H573" s="35">
        <v>42669</v>
      </c>
      <c r="I573" s="27">
        <v>87</v>
      </c>
      <c r="J573" s="30">
        <v>68</v>
      </c>
      <c r="K573" s="35">
        <f t="shared" si="56"/>
        <v>627.48529411764707</v>
      </c>
      <c r="L573" s="32">
        <v>36.799999999999997</v>
      </c>
      <c r="M573" s="32">
        <v>3.97</v>
      </c>
      <c r="N573" s="32">
        <v>29.9</v>
      </c>
      <c r="O573" s="33">
        <v>0.54620000000000002</v>
      </c>
      <c r="P573" s="34">
        <f t="shared" si="57"/>
        <v>342.73246764705885</v>
      </c>
      <c r="Q573" s="31">
        <f t="shared" si="58"/>
        <v>1570219.2</v>
      </c>
      <c r="R573" s="36">
        <f t="shared" si="59"/>
        <v>169395.93000000002</v>
      </c>
      <c r="S573" s="36">
        <f t="shared" si="60"/>
        <v>1275803.0999999999</v>
      </c>
      <c r="T573" s="36">
        <f t="shared" si="61"/>
        <v>23305.807800000002</v>
      </c>
      <c r="U573" s="36">
        <f t="shared" si="62"/>
        <v>14624051.662032355</v>
      </c>
    </row>
    <row r="574" spans="1:21" s="27" customFormat="1" x14ac:dyDescent="0.2">
      <c r="A574" s="13">
        <v>2016</v>
      </c>
      <c r="B574" s="13" t="s">
        <v>39</v>
      </c>
      <c r="C574" s="14"/>
      <c r="D574" s="13" t="s">
        <v>83</v>
      </c>
      <c r="E574" s="27" t="s">
        <v>45</v>
      </c>
      <c r="F574" s="27" t="s">
        <v>56</v>
      </c>
      <c r="G574" s="28" t="s">
        <v>78</v>
      </c>
      <c r="H574" s="35">
        <v>74157</v>
      </c>
      <c r="I574" s="27">
        <v>117</v>
      </c>
      <c r="J574" s="30">
        <v>42.25</v>
      </c>
      <c r="K574" s="35">
        <f t="shared" si="56"/>
        <v>1755.1952662721894</v>
      </c>
      <c r="L574" s="32">
        <v>36.99</v>
      </c>
      <c r="M574" s="32">
        <v>4.4139999999999997</v>
      </c>
      <c r="N574" s="32">
        <v>29.27</v>
      </c>
      <c r="O574" s="33">
        <v>0.5655</v>
      </c>
      <c r="P574" s="34">
        <f t="shared" si="57"/>
        <v>992.56292307692297</v>
      </c>
      <c r="Q574" s="31">
        <f t="shared" si="58"/>
        <v>2743067.43</v>
      </c>
      <c r="R574" s="36">
        <f t="shared" si="59"/>
        <v>327328.99799999996</v>
      </c>
      <c r="S574" s="36">
        <f t="shared" si="60"/>
        <v>2170575.39</v>
      </c>
      <c r="T574" s="36">
        <f t="shared" si="61"/>
        <v>41935.783499999998</v>
      </c>
      <c r="U574" s="36">
        <f t="shared" si="62"/>
        <v>73605488.686615378</v>
      </c>
    </row>
    <row r="575" spans="1:21" s="27" customFormat="1" x14ac:dyDescent="0.2">
      <c r="A575" s="13">
        <v>2016</v>
      </c>
      <c r="B575" s="13" t="s">
        <v>39</v>
      </c>
      <c r="C575" s="14"/>
      <c r="D575" s="13" t="s">
        <v>83</v>
      </c>
      <c r="E575" s="27" t="s">
        <v>45</v>
      </c>
      <c r="F575" s="27" t="s">
        <v>56</v>
      </c>
      <c r="G575" s="28" t="s">
        <v>78</v>
      </c>
      <c r="H575" s="35">
        <v>102119</v>
      </c>
      <c r="I575" s="27">
        <v>209</v>
      </c>
      <c r="J575" s="30">
        <v>55.91</v>
      </c>
      <c r="K575" s="35">
        <f t="shared" si="56"/>
        <v>1826.489000178859</v>
      </c>
      <c r="L575" s="32">
        <v>37</v>
      </c>
      <c r="M575" s="32">
        <v>4.1120000000000001</v>
      </c>
      <c r="N575" s="32">
        <v>29.17</v>
      </c>
      <c r="O575" s="33">
        <v>0.56779999999999997</v>
      </c>
      <c r="P575" s="34">
        <f t="shared" si="57"/>
        <v>1037.0804543015561</v>
      </c>
      <c r="Q575" s="31">
        <f t="shared" si="58"/>
        <v>3778403</v>
      </c>
      <c r="R575" s="36">
        <f t="shared" si="59"/>
        <v>419913.32800000004</v>
      </c>
      <c r="S575" s="36">
        <f t="shared" si="60"/>
        <v>2978811.23</v>
      </c>
      <c r="T575" s="36">
        <f t="shared" si="61"/>
        <v>57983.1682</v>
      </c>
      <c r="U575" s="36">
        <f t="shared" si="62"/>
        <v>105905618.91282061</v>
      </c>
    </row>
    <row r="576" spans="1:21" s="27" customFormat="1" x14ac:dyDescent="0.2">
      <c r="A576" s="13">
        <v>2016</v>
      </c>
      <c r="B576" s="13" t="s">
        <v>39</v>
      </c>
      <c r="C576" s="14"/>
      <c r="D576" s="13" t="s">
        <v>82</v>
      </c>
      <c r="E576" s="27" t="s">
        <v>45</v>
      </c>
      <c r="F576" s="27" t="s">
        <v>56</v>
      </c>
      <c r="G576" s="28" t="s">
        <v>78</v>
      </c>
      <c r="H576" s="35">
        <v>145634</v>
      </c>
      <c r="I576" s="27">
        <v>303</v>
      </c>
      <c r="J576" s="30">
        <v>80</v>
      </c>
      <c r="K576" s="35">
        <f t="shared" si="56"/>
        <v>1820.425</v>
      </c>
      <c r="L576" s="32">
        <v>36.71</v>
      </c>
      <c r="M576" s="32">
        <v>4.0999999999999996</v>
      </c>
      <c r="N576" s="32">
        <v>28.38</v>
      </c>
      <c r="O576" s="33">
        <v>0.5716</v>
      </c>
      <c r="P576" s="34">
        <f t="shared" si="57"/>
        <v>1040.55493</v>
      </c>
      <c r="Q576" s="31">
        <f t="shared" si="58"/>
        <v>5346224.1399999997</v>
      </c>
      <c r="R576" s="36">
        <f t="shared" si="59"/>
        <v>597099.39999999991</v>
      </c>
      <c r="S576" s="36">
        <f t="shared" si="60"/>
        <v>4133092.92</v>
      </c>
      <c r="T576" s="36">
        <f t="shared" si="61"/>
        <v>83244.394400000005</v>
      </c>
      <c r="U576" s="36">
        <f t="shared" si="62"/>
        <v>151540176.67561999</v>
      </c>
    </row>
    <row r="577" spans="1:21" s="27" customFormat="1" x14ac:dyDescent="0.2">
      <c r="A577" s="13">
        <v>2016</v>
      </c>
      <c r="B577" s="13" t="s">
        <v>39</v>
      </c>
      <c r="C577" s="14"/>
      <c r="D577" s="13" t="s">
        <v>82</v>
      </c>
      <c r="E577" s="27" t="s">
        <v>70</v>
      </c>
      <c r="F577" s="27" t="s">
        <v>74</v>
      </c>
      <c r="G577" s="28" t="s">
        <v>87</v>
      </c>
      <c r="H577" s="35">
        <v>17168</v>
      </c>
      <c r="I577" s="27">
        <v>37</v>
      </c>
      <c r="J577" s="30">
        <v>40</v>
      </c>
      <c r="K577" s="35">
        <f t="shared" si="56"/>
        <v>429.2</v>
      </c>
      <c r="L577" s="32">
        <v>32.6</v>
      </c>
      <c r="M577" s="32">
        <v>5.0199999999999996</v>
      </c>
      <c r="N577" s="32">
        <v>29.15</v>
      </c>
      <c r="O577" s="33">
        <v>0.47520000000000001</v>
      </c>
      <c r="P577" s="34">
        <f t="shared" si="57"/>
        <v>203.95584000000002</v>
      </c>
      <c r="Q577" s="31">
        <f t="shared" si="58"/>
        <v>559676.80000000005</v>
      </c>
      <c r="R577" s="36">
        <f t="shared" si="59"/>
        <v>86183.359999999986</v>
      </c>
      <c r="S577" s="36">
        <f t="shared" si="60"/>
        <v>500447.19999999995</v>
      </c>
      <c r="T577" s="36">
        <f t="shared" si="61"/>
        <v>8158.2336000000005</v>
      </c>
      <c r="U577" s="36">
        <f t="shared" si="62"/>
        <v>3501513.8611200005</v>
      </c>
    </row>
    <row r="578" spans="1:21" s="27" customFormat="1" x14ac:dyDescent="0.2">
      <c r="A578" s="13">
        <v>2016</v>
      </c>
      <c r="B578" s="13" t="s">
        <v>39</v>
      </c>
      <c r="C578" s="14"/>
      <c r="D578" s="13" t="s">
        <v>83</v>
      </c>
      <c r="E578" s="27" t="s">
        <v>44</v>
      </c>
      <c r="F578" s="27" t="s">
        <v>49</v>
      </c>
      <c r="G578" s="28" t="s">
        <v>78</v>
      </c>
      <c r="H578" s="35">
        <v>112322</v>
      </c>
      <c r="I578" s="27">
        <v>221</v>
      </c>
      <c r="J578" s="30">
        <v>70</v>
      </c>
      <c r="K578" s="35">
        <f t="shared" si="56"/>
        <v>1604.6</v>
      </c>
      <c r="L578" s="32">
        <v>35.799999999999997</v>
      </c>
      <c r="M578" s="32">
        <v>4.2300000000000004</v>
      </c>
      <c r="N578" s="32">
        <v>28.4</v>
      </c>
      <c r="O578" s="33">
        <v>0.55459999999999998</v>
      </c>
      <c r="P578" s="34">
        <f t="shared" si="57"/>
        <v>889.91116</v>
      </c>
      <c r="Q578" s="31">
        <f t="shared" si="58"/>
        <v>4021127.5999999996</v>
      </c>
      <c r="R578" s="36">
        <f t="shared" si="59"/>
        <v>475122.06000000006</v>
      </c>
      <c r="S578" s="36">
        <f t="shared" si="60"/>
        <v>3189944.8</v>
      </c>
      <c r="T578" s="36">
        <f t="shared" si="61"/>
        <v>62293.781199999998</v>
      </c>
      <c r="U578" s="36">
        <f t="shared" si="62"/>
        <v>99956601.313519999</v>
      </c>
    </row>
    <row r="579" spans="1:21" s="27" customFormat="1" x14ac:dyDescent="0.2">
      <c r="A579" s="13">
        <v>2016</v>
      </c>
      <c r="B579" s="13" t="s">
        <v>17</v>
      </c>
      <c r="C579" s="14"/>
      <c r="D579" s="13" t="s">
        <v>83</v>
      </c>
      <c r="E579" s="27" t="s">
        <v>44</v>
      </c>
      <c r="F579" s="27" t="s">
        <v>49</v>
      </c>
      <c r="G579" s="28" t="s">
        <v>78</v>
      </c>
      <c r="H579" s="35">
        <v>45681</v>
      </c>
      <c r="I579" s="27">
        <v>93</v>
      </c>
      <c r="J579" s="30">
        <v>130</v>
      </c>
      <c r="K579" s="35">
        <f t="shared" ref="K579:K642" si="63">IF(J579="",0,H579/J579)</f>
        <v>351.39230769230767</v>
      </c>
      <c r="L579" s="32">
        <v>36.299999999999997</v>
      </c>
      <c r="M579" s="32">
        <v>4.34</v>
      </c>
      <c r="N579" s="32">
        <v>28.3</v>
      </c>
      <c r="O579" s="33">
        <v>0.50490000000000002</v>
      </c>
      <c r="P579" s="34">
        <f t="shared" ref="P579:P642" si="64">IF(J579="",0,O579*H579/J579)</f>
        <v>177.41797615384618</v>
      </c>
      <c r="Q579" s="31">
        <f t="shared" ref="Q579:Q642" si="65">$H579*L579</f>
        <v>1658220.2999999998</v>
      </c>
      <c r="R579" s="36">
        <f t="shared" ref="R579:R642" si="66">$H579*M579</f>
        <v>198255.53999999998</v>
      </c>
      <c r="S579" s="36">
        <f t="shared" ref="S579:S642" si="67">$H579*N579</f>
        <v>1292772.3</v>
      </c>
      <c r="T579" s="36">
        <f t="shared" ref="T579:T642" si="68">$H579*O579</f>
        <v>23064.336900000002</v>
      </c>
      <c r="U579" s="36">
        <f t="shared" ref="U579:U642" si="69">$H579*P579</f>
        <v>8104630.5686838478</v>
      </c>
    </row>
    <row r="580" spans="1:21" s="27" customFormat="1" x14ac:dyDescent="0.2">
      <c r="A580" s="13">
        <v>2016</v>
      </c>
      <c r="B580" s="13" t="s">
        <v>39</v>
      </c>
      <c r="C580" s="14"/>
      <c r="D580" s="13" t="s">
        <v>83</v>
      </c>
      <c r="E580" s="27" t="s">
        <v>44</v>
      </c>
      <c r="F580" s="27" t="s">
        <v>49</v>
      </c>
      <c r="G580" s="28" t="s">
        <v>78</v>
      </c>
      <c r="H580" s="35">
        <v>178008</v>
      </c>
      <c r="I580" s="27">
        <v>356</v>
      </c>
      <c r="J580" s="30">
        <v>130</v>
      </c>
      <c r="K580" s="35">
        <f t="shared" si="63"/>
        <v>1369.2923076923078</v>
      </c>
      <c r="L580" s="32">
        <v>37.5</v>
      </c>
      <c r="M580" s="32">
        <v>3.76</v>
      </c>
      <c r="N580" s="32">
        <v>31.7</v>
      </c>
      <c r="O580" s="33">
        <v>0.57230000000000003</v>
      </c>
      <c r="P580" s="34">
        <f t="shared" si="64"/>
        <v>783.6459876923077</v>
      </c>
      <c r="Q580" s="31">
        <f t="shared" si="65"/>
        <v>6675300</v>
      </c>
      <c r="R580" s="36">
        <f t="shared" si="66"/>
        <v>669310.07999999996</v>
      </c>
      <c r="S580" s="36">
        <f t="shared" si="67"/>
        <v>5642853.5999999996</v>
      </c>
      <c r="T580" s="36">
        <f t="shared" si="68"/>
        <v>101873.97840000001</v>
      </c>
      <c r="U580" s="36">
        <f t="shared" si="69"/>
        <v>139495254.97713232</v>
      </c>
    </row>
    <row r="581" spans="1:21" s="27" customFormat="1" x14ac:dyDescent="0.2">
      <c r="A581" s="13">
        <v>2016</v>
      </c>
      <c r="B581" s="13" t="s">
        <v>19</v>
      </c>
      <c r="C581" s="14"/>
      <c r="D581" s="13" t="s">
        <v>83</v>
      </c>
      <c r="E581" s="27" t="s">
        <v>44</v>
      </c>
      <c r="F581" s="27" t="s">
        <v>49</v>
      </c>
      <c r="G581" s="28" t="s">
        <v>78</v>
      </c>
      <c r="H581" s="35">
        <v>101890</v>
      </c>
      <c r="I581" s="27">
        <v>207</v>
      </c>
      <c r="J581" s="30">
        <v>78</v>
      </c>
      <c r="K581" s="35">
        <f t="shared" si="63"/>
        <v>1306.2820512820513</v>
      </c>
      <c r="L581" s="32">
        <v>36.700000000000003</v>
      </c>
      <c r="M581" s="32">
        <v>4.05</v>
      </c>
      <c r="N581" s="32">
        <v>30.5</v>
      </c>
      <c r="O581" s="33">
        <v>0.55659999999999998</v>
      </c>
      <c r="P581" s="34">
        <f t="shared" si="64"/>
        <v>727.07658974358969</v>
      </c>
      <c r="Q581" s="31">
        <f t="shared" si="65"/>
        <v>3739363.0000000005</v>
      </c>
      <c r="R581" s="36">
        <f t="shared" si="66"/>
        <v>412654.5</v>
      </c>
      <c r="S581" s="36">
        <f t="shared" si="67"/>
        <v>3107645</v>
      </c>
      <c r="T581" s="36">
        <f t="shared" si="68"/>
        <v>56711.973999999995</v>
      </c>
      <c r="U581" s="36">
        <f t="shared" si="69"/>
        <v>74081833.728974357</v>
      </c>
    </row>
    <row r="582" spans="1:21" s="27" customFormat="1" x14ac:dyDescent="0.2">
      <c r="A582" s="13">
        <v>2016</v>
      </c>
      <c r="B582" s="13" t="s">
        <v>39</v>
      </c>
      <c r="C582" s="14"/>
      <c r="D582" s="13" t="s">
        <v>83</v>
      </c>
      <c r="E582" s="27" t="s">
        <v>44</v>
      </c>
      <c r="F582" s="27" t="s">
        <v>49</v>
      </c>
      <c r="G582" s="28" t="s">
        <v>78</v>
      </c>
      <c r="H582" s="35">
        <v>152700</v>
      </c>
      <c r="I582" s="27">
        <v>302</v>
      </c>
      <c r="J582" s="30">
        <v>125</v>
      </c>
      <c r="K582" s="35">
        <f t="shared" si="63"/>
        <v>1221.5999999999999</v>
      </c>
      <c r="L582" s="32">
        <v>35.5</v>
      </c>
      <c r="M582" s="32">
        <v>3.5</v>
      </c>
      <c r="N582" s="32">
        <v>27.4</v>
      </c>
      <c r="O582" s="33">
        <v>0.53620000000000001</v>
      </c>
      <c r="P582" s="34">
        <f t="shared" si="64"/>
        <v>655.02192000000002</v>
      </c>
      <c r="Q582" s="31">
        <f t="shared" si="65"/>
        <v>5420850</v>
      </c>
      <c r="R582" s="36">
        <f t="shared" si="66"/>
        <v>534450</v>
      </c>
      <c r="S582" s="36">
        <f t="shared" si="67"/>
        <v>4183980</v>
      </c>
      <c r="T582" s="36">
        <f t="shared" si="68"/>
        <v>81877.740000000005</v>
      </c>
      <c r="U582" s="36">
        <f t="shared" si="69"/>
        <v>100021847.184</v>
      </c>
    </row>
    <row r="583" spans="1:21" s="27" customFormat="1" x14ac:dyDescent="0.2">
      <c r="A583" s="13">
        <v>2016</v>
      </c>
      <c r="B583" s="13" t="s">
        <v>17</v>
      </c>
      <c r="C583" s="14"/>
      <c r="D583" s="13" t="s">
        <v>83</v>
      </c>
      <c r="E583" s="27" t="s">
        <v>44</v>
      </c>
      <c r="F583" s="27" t="s">
        <v>49</v>
      </c>
      <c r="G583" s="28" t="s">
        <v>78</v>
      </c>
      <c r="H583" s="35">
        <v>167602</v>
      </c>
      <c r="I583" s="27">
        <v>339</v>
      </c>
      <c r="J583" s="30">
        <v>172</v>
      </c>
      <c r="K583" s="35">
        <f t="shared" si="63"/>
        <v>974.43023255813955</v>
      </c>
      <c r="L583" s="32">
        <v>37</v>
      </c>
      <c r="M583" s="32">
        <v>4.2</v>
      </c>
      <c r="N583" s="32">
        <v>29.1</v>
      </c>
      <c r="O583" s="33">
        <v>0.54149999999999998</v>
      </c>
      <c r="P583" s="34">
        <f t="shared" si="64"/>
        <v>527.6539709302325</v>
      </c>
      <c r="Q583" s="31">
        <f t="shared" si="65"/>
        <v>6201274</v>
      </c>
      <c r="R583" s="36">
        <f t="shared" si="66"/>
        <v>703928.4</v>
      </c>
      <c r="S583" s="36">
        <f t="shared" si="67"/>
        <v>4877218.2</v>
      </c>
      <c r="T583" s="36">
        <f t="shared" si="68"/>
        <v>90756.482999999993</v>
      </c>
      <c r="U583" s="36">
        <f t="shared" si="69"/>
        <v>88435860.835848823</v>
      </c>
    </row>
    <row r="584" spans="1:21" s="27" customFormat="1" x14ac:dyDescent="0.2">
      <c r="A584" s="13">
        <v>2016</v>
      </c>
      <c r="B584" s="13" t="s">
        <v>39</v>
      </c>
      <c r="C584" s="14"/>
      <c r="D584" s="13" t="s">
        <v>83</v>
      </c>
      <c r="E584" s="27" t="s">
        <v>44</v>
      </c>
      <c r="F584" s="27" t="s">
        <v>49</v>
      </c>
      <c r="G584" s="28" t="s">
        <v>78</v>
      </c>
      <c r="H584" s="35">
        <v>133733</v>
      </c>
      <c r="I584" s="27">
        <v>268</v>
      </c>
      <c r="J584" s="30">
        <v>120</v>
      </c>
      <c r="K584" s="35">
        <f t="shared" si="63"/>
        <v>1114.4416666666666</v>
      </c>
      <c r="L584" s="32">
        <v>36.200000000000003</v>
      </c>
      <c r="M584" s="32">
        <v>3.82</v>
      </c>
      <c r="N584" s="32">
        <v>27.6</v>
      </c>
      <c r="O584" s="33">
        <v>0.5575</v>
      </c>
      <c r="P584" s="34">
        <f t="shared" si="64"/>
        <v>621.30122916666676</v>
      </c>
      <c r="Q584" s="31">
        <f t="shared" si="65"/>
        <v>4841134.6000000006</v>
      </c>
      <c r="R584" s="36">
        <f t="shared" si="66"/>
        <v>510860.06</v>
      </c>
      <c r="S584" s="36">
        <f t="shared" si="67"/>
        <v>3691030.8000000003</v>
      </c>
      <c r="T584" s="36">
        <f t="shared" si="68"/>
        <v>74556.147500000006</v>
      </c>
      <c r="U584" s="36">
        <f t="shared" si="69"/>
        <v>83088477.280145839</v>
      </c>
    </row>
    <row r="585" spans="1:21" s="27" customFormat="1" x14ac:dyDescent="0.2">
      <c r="A585" s="13">
        <v>2016</v>
      </c>
      <c r="B585" s="13" t="s">
        <v>19</v>
      </c>
      <c r="C585" s="14">
        <v>4</v>
      </c>
      <c r="D585" s="13" t="s">
        <v>83</v>
      </c>
      <c r="E585" s="27" t="s">
        <v>44</v>
      </c>
      <c r="F585" s="27" t="s">
        <v>18</v>
      </c>
      <c r="G585" s="28" t="s">
        <v>87</v>
      </c>
      <c r="H585" s="35">
        <v>200275</v>
      </c>
      <c r="I585" s="27">
        <v>403</v>
      </c>
      <c r="J585" s="30">
        <v>80</v>
      </c>
      <c r="K585" s="35">
        <f t="shared" si="63"/>
        <v>2503.4375</v>
      </c>
      <c r="L585" s="32">
        <v>37.4</v>
      </c>
      <c r="M585" s="32">
        <v>4.43</v>
      </c>
      <c r="N585" s="32">
        <v>32.5</v>
      </c>
      <c r="O585" s="33">
        <v>0.55569999999999997</v>
      </c>
      <c r="P585" s="34">
        <f t="shared" si="64"/>
        <v>1391.1602187499998</v>
      </c>
      <c r="Q585" s="31">
        <f t="shared" si="65"/>
        <v>7490285</v>
      </c>
      <c r="R585" s="36">
        <f t="shared" si="66"/>
        <v>887218.25</v>
      </c>
      <c r="S585" s="36">
        <f t="shared" si="67"/>
        <v>6508937.5</v>
      </c>
      <c r="T585" s="36">
        <f t="shared" si="68"/>
        <v>111292.81749999999</v>
      </c>
      <c r="U585" s="36">
        <f t="shared" si="69"/>
        <v>278614612.81015623</v>
      </c>
    </row>
    <row r="586" spans="1:21" s="27" customFormat="1" x14ac:dyDescent="0.2">
      <c r="A586" s="13">
        <v>2016</v>
      </c>
      <c r="B586" s="13" t="s">
        <v>19</v>
      </c>
      <c r="C586" s="14">
        <v>4</v>
      </c>
      <c r="D586" s="13" t="s">
        <v>83</v>
      </c>
      <c r="E586" s="27" t="s">
        <v>44</v>
      </c>
      <c r="F586" s="27" t="s">
        <v>18</v>
      </c>
      <c r="G586" s="28" t="s">
        <v>87</v>
      </c>
      <c r="H586" s="35">
        <v>95553</v>
      </c>
      <c r="I586" s="27">
        <v>194</v>
      </c>
      <c r="J586" s="30">
        <v>40</v>
      </c>
      <c r="K586" s="35">
        <f t="shared" si="63"/>
        <v>2388.8249999999998</v>
      </c>
      <c r="L586" s="32">
        <v>37.700000000000003</v>
      </c>
      <c r="M586" s="32">
        <v>4.41</v>
      </c>
      <c r="N586" s="32">
        <v>32.299999999999997</v>
      </c>
      <c r="O586" s="33">
        <v>0.57389999999999997</v>
      </c>
      <c r="P586" s="34">
        <f t="shared" si="64"/>
        <v>1370.9466674999999</v>
      </c>
      <c r="Q586" s="31">
        <f t="shared" si="65"/>
        <v>3602348.1</v>
      </c>
      <c r="R586" s="36">
        <f t="shared" si="66"/>
        <v>421388.73000000004</v>
      </c>
      <c r="S586" s="36">
        <f t="shared" si="67"/>
        <v>3086361.9</v>
      </c>
      <c r="T586" s="36">
        <f t="shared" si="68"/>
        <v>54837.866699999999</v>
      </c>
      <c r="U586" s="36">
        <f t="shared" si="69"/>
        <v>130998066.91962749</v>
      </c>
    </row>
    <row r="587" spans="1:21" s="27" customFormat="1" x14ac:dyDescent="0.2">
      <c r="A587" s="13">
        <v>2016</v>
      </c>
      <c r="B587" s="13" t="s">
        <v>19</v>
      </c>
      <c r="C587" s="14">
        <v>4</v>
      </c>
      <c r="D587" s="13" t="s">
        <v>83</v>
      </c>
      <c r="E587" s="27" t="s">
        <v>44</v>
      </c>
      <c r="F587" s="27" t="s">
        <v>18</v>
      </c>
      <c r="G587" s="28" t="s">
        <v>87</v>
      </c>
      <c r="H587" s="35">
        <v>86645</v>
      </c>
      <c r="I587" s="27">
        <v>177</v>
      </c>
      <c r="J587" s="30">
        <v>40</v>
      </c>
      <c r="K587" s="35">
        <f t="shared" si="63"/>
        <v>2166.125</v>
      </c>
      <c r="L587" s="32">
        <v>37.700000000000003</v>
      </c>
      <c r="M587" s="32">
        <v>4.33</v>
      </c>
      <c r="N587" s="32">
        <v>32.5</v>
      </c>
      <c r="O587" s="33">
        <v>0.54330000000000001</v>
      </c>
      <c r="P587" s="34">
        <f t="shared" si="64"/>
        <v>1176.8557125</v>
      </c>
      <c r="Q587" s="31">
        <f t="shared" si="65"/>
        <v>3266516.5000000005</v>
      </c>
      <c r="R587" s="36">
        <f t="shared" si="66"/>
        <v>375172.85000000003</v>
      </c>
      <c r="S587" s="36">
        <f t="shared" si="67"/>
        <v>2815962.5</v>
      </c>
      <c r="T587" s="36">
        <f t="shared" si="68"/>
        <v>47074.228499999997</v>
      </c>
      <c r="U587" s="36">
        <f t="shared" si="69"/>
        <v>101968663.2095625</v>
      </c>
    </row>
    <row r="588" spans="1:21" s="27" customFormat="1" x14ac:dyDescent="0.2">
      <c r="A588" s="13">
        <v>2016</v>
      </c>
      <c r="B588" s="13" t="s">
        <v>17</v>
      </c>
      <c r="C588" s="14"/>
      <c r="D588" s="13" t="s">
        <v>83</v>
      </c>
      <c r="E588" s="27" t="s">
        <v>44</v>
      </c>
      <c r="F588" s="27" t="s">
        <v>32</v>
      </c>
      <c r="G588" s="28" t="s">
        <v>79</v>
      </c>
      <c r="H588" s="35">
        <v>13639</v>
      </c>
      <c r="I588" s="27">
        <v>27</v>
      </c>
      <c r="J588" s="30">
        <v>28</v>
      </c>
      <c r="K588" s="35">
        <f t="shared" si="63"/>
        <v>487.10714285714283</v>
      </c>
      <c r="L588" s="32">
        <v>36</v>
      </c>
      <c r="M588" s="32">
        <v>4.5</v>
      </c>
      <c r="N588" s="32">
        <v>28</v>
      </c>
      <c r="O588" s="33">
        <v>0.55900000000000005</v>
      </c>
      <c r="P588" s="34">
        <f t="shared" si="64"/>
        <v>272.29289285714287</v>
      </c>
      <c r="Q588" s="31">
        <f t="shared" si="65"/>
        <v>491004</v>
      </c>
      <c r="R588" s="36">
        <f t="shared" si="66"/>
        <v>61375.5</v>
      </c>
      <c r="S588" s="36">
        <f t="shared" si="67"/>
        <v>381892</v>
      </c>
      <c r="T588" s="36">
        <f t="shared" si="68"/>
        <v>7624.2010000000009</v>
      </c>
      <c r="U588" s="36">
        <f t="shared" si="69"/>
        <v>3713802.7656785715</v>
      </c>
    </row>
    <row r="589" spans="1:21" s="27" customFormat="1" x14ac:dyDescent="0.2">
      <c r="A589" s="13">
        <v>2016</v>
      </c>
      <c r="B589" s="13" t="s">
        <v>17</v>
      </c>
      <c r="C589" s="14"/>
      <c r="D589" s="13" t="s">
        <v>83</v>
      </c>
      <c r="E589" s="27" t="s">
        <v>44</v>
      </c>
      <c r="F589" s="27" t="s">
        <v>32</v>
      </c>
      <c r="G589" s="28" t="s">
        <v>85</v>
      </c>
      <c r="H589" s="35">
        <v>11152</v>
      </c>
      <c r="I589" s="27">
        <v>23</v>
      </c>
      <c r="J589" s="30">
        <v>28</v>
      </c>
      <c r="K589" s="35">
        <f t="shared" si="63"/>
        <v>398.28571428571428</v>
      </c>
      <c r="L589" s="32">
        <v>35</v>
      </c>
      <c r="M589" s="32">
        <v>4.45</v>
      </c>
      <c r="N589" s="32">
        <v>28.4</v>
      </c>
      <c r="O589" s="33">
        <v>0.54710000000000003</v>
      </c>
      <c r="P589" s="34">
        <f t="shared" si="64"/>
        <v>217.9021142857143</v>
      </c>
      <c r="Q589" s="31">
        <f t="shared" si="65"/>
        <v>390320</v>
      </c>
      <c r="R589" s="36">
        <f t="shared" si="66"/>
        <v>49626.400000000001</v>
      </c>
      <c r="S589" s="36">
        <f t="shared" si="67"/>
        <v>316716.79999999999</v>
      </c>
      <c r="T589" s="36">
        <f t="shared" si="68"/>
        <v>6101.2592000000004</v>
      </c>
      <c r="U589" s="36">
        <f t="shared" si="69"/>
        <v>2430044.3785142861</v>
      </c>
    </row>
    <row r="590" spans="1:21" s="27" customFormat="1" x14ac:dyDescent="0.2">
      <c r="A590" s="13">
        <v>2016</v>
      </c>
      <c r="B590" s="13" t="s">
        <v>17</v>
      </c>
      <c r="C590" s="14"/>
      <c r="D590" s="13" t="s">
        <v>83</v>
      </c>
      <c r="E590" s="27" t="s">
        <v>44</v>
      </c>
      <c r="F590" s="27" t="s">
        <v>32</v>
      </c>
      <c r="G590" s="28" t="s">
        <v>62</v>
      </c>
      <c r="H590" s="35">
        <v>69901</v>
      </c>
      <c r="I590" s="27">
        <v>146</v>
      </c>
      <c r="J590" s="30">
        <v>142</v>
      </c>
      <c r="K590" s="35">
        <f t="shared" si="63"/>
        <v>492.26056338028167</v>
      </c>
      <c r="L590" s="32">
        <v>37.299999999999997</v>
      </c>
      <c r="M590" s="32">
        <v>4.91</v>
      </c>
      <c r="N590" s="32">
        <v>34.200000000000003</v>
      </c>
      <c r="O590" s="33">
        <v>0.54869999999999997</v>
      </c>
      <c r="P590" s="34">
        <f t="shared" si="64"/>
        <v>270.10337112676052</v>
      </c>
      <c r="Q590" s="31">
        <f t="shared" si="65"/>
        <v>2607307.2999999998</v>
      </c>
      <c r="R590" s="36">
        <f t="shared" si="66"/>
        <v>343213.91000000003</v>
      </c>
      <c r="S590" s="36">
        <f t="shared" si="67"/>
        <v>2390614.2000000002</v>
      </c>
      <c r="T590" s="36">
        <f t="shared" si="68"/>
        <v>38354.678699999997</v>
      </c>
      <c r="U590" s="36">
        <f t="shared" si="69"/>
        <v>18880495.745131686</v>
      </c>
    </row>
    <row r="591" spans="1:21" s="27" customFormat="1" x14ac:dyDescent="0.2">
      <c r="A591" s="13">
        <v>2016</v>
      </c>
      <c r="B591" s="13" t="s">
        <v>19</v>
      </c>
      <c r="C591" s="14">
        <v>2.6</v>
      </c>
      <c r="D591" s="13" t="s">
        <v>83</v>
      </c>
      <c r="E591" s="27" t="s">
        <v>44</v>
      </c>
      <c r="F591" s="27" t="s">
        <v>18</v>
      </c>
      <c r="G591" s="28" t="s">
        <v>87</v>
      </c>
      <c r="H591" s="35">
        <v>81530</v>
      </c>
      <c r="I591" s="27">
        <v>168</v>
      </c>
      <c r="J591" s="30">
        <v>41</v>
      </c>
      <c r="K591" s="35">
        <f t="shared" si="63"/>
        <v>1988.5365853658536</v>
      </c>
      <c r="L591" s="32">
        <v>36.200000000000003</v>
      </c>
      <c r="M591" s="32">
        <v>4.17</v>
      </c>
      <c r="N591" s="32">
        <v>30.5</v>
      </c>
      <c r="O591" s="33">
        <v>0.56459999999999999</v>
      </c>
      <c r="P591" s="34">
        <f t="shared" si="64"/>
        <v>1122.7277560975608</v>
      </c>
      <c r="Q591" s="31">
        <f t="shared" si="65"/>
        <v>2951386</v>
      </c>
      <c r="R591" s="36">
        <f t="shared" si="66"/>
        <v>339980.1</v>
      </c>
      <c r="S591" s="36">
        <f t="shared" si="67"/>
        <v>2486665</v>
      </c>
      <c r="T591" s="36">
        <f t="shared" si="68"/>
        <v>46031.837999999996</v>
      </c>
      <c r="U591" s="36">
        <f t="shared" si="69"/>
        <v>91535993.95463413</v>
      </c>
    </row>
    <row r="592" spans="1:21" s="27" customFormat="1" x14ac:dyDescent="0.2">
      <c r="A592" s="13">
        <v>2016</v>
      </c>
      <c r="B592" s="13" t="s">
        <v>39</v>
      </c>
      <c r="C592" s="14">
        <v>3</v>
      </c>
      <c r="D592" s="13" t="s">
        <v>83</v>
      </c>
      <c r="E592" s="27" t="s">
        <v>44</v>
      </c>
      <c r="F592" s="27" t="s">
        <v>18</v>
      </c>
      <c r="G592" s="28" t="s">
        <v>87</v>
      </c>
      <c r="H592" s="35">
        <v>130087</v>
      </c>
      <c r="I592" s="27">
        <v>259</v>
      </c>
      <c r="J592" s="30">
        <v>67</v>
      </c>
      <c r="K592" s="35">
        <f t="shared" si="63"/>
        <v>1941.5970149253731</v>
      </c>
      <c r="L592" s="32">
        <v>36.1</v>
      </c>
      <c r="M592" s="32">
        <v>4.83</v>
      </c>
      <c r="N592" s="32">
        <v>31.2</v>
      </c>
      <c r="O592" s="33">
        <v>0.57099999999999995</v>
      </c>
      <c r="P592" s="34">
        <f t="shared" si="64"/>
        <v>1108.651895522388</v>
      </c>
      <c r="Q592" s="31">
        <f t="shared" si="65"/>
        <v>4696140.7</v>
      </c>
      <c r="R592" s="36">
        <f t="shared" si="66"/>
        <v>628320.21</v>
      </c>
      <c r="S592" s="36">
        <f t="shared" si="67"/>
        <v>4058714.4</v>
      </c>
      <c r="T592" s="36">
        <f t="shared" si="68"/>
        <v>74279.676999999996</v>
      </c>
      <c r="U592" s="36">
        <f t="shared" si="69"/>
        <v>144221199.1328209</v>
      </c>
    </row>
    <row r="593" spans="1:21" s="27" customFormat="1" x14ac:dyDescent="0.2">
      <c r="A593" s="13">
        <v>2016</v>
      </c>
      <c r="B593" s="13" t="s">
        <v>39</v>
      </c>
      <c r="C593" s="14"/>
      <c r="D593" s="13" t="s">
        <v>82</v>
      </c>
      <c r="E593" s="27" t="s">
        <v>70</v>
      </c>
      <c r="F593" s="27" t="s">
        <v>74</v>
      </c>
      <c r="G593" s="28" t="s">
        <v>88</v>
      </c>
      <c r="H593" s="35">
        <v>75860</v>
      </c>
      <c r="I593" s="27">
        <v>159</v>
      </c>
      <c r="J593" s="30">
        <v>60</v>
      </c>
      <c r="K593" s="35">
        <f t="shared" si="63"/>
        <v>1264.3333333333333</v>
      </c>
      <c r="L593" s="32">
        <v>37</v>
      </c>
      <c r="M593" s="32">
        <v>3.7</v>
      </c>
      <c r="N593" s="32">
        <v>31.97</v>
      </c>
      <c r="O593" s="33">
        <v>0.55699699999999996</v>
      </c>
      <c r="P593" s="34">
        <f t="shared" si="64"/>
        <v>704.22987366666666</v>
      </c>
      <c r="Q593" s="31">
        <f t="shared" si="65"/>
        <v>2806820</v>
      </c>
      <c r="R593" s="36">
        <f t="shared" si="66"/>
        <v>280682</v>
      </c>
      <c r="S593" s="36">
        <f t="shared" si="67"/>
        <v>2425244.1999999997</v>
      </c>
      <c r="T593" s="36">
        <f t="shared" si="68"/>
        <v>42253.792419999998</v>
      </c>
      <c r="U593" s="36">
        <f t="shared" si="69"/>
        <v>53422878.216353334</v>
      </c>
    </row>
    <row r="594" spans="1:21" s="27" customFormat="1" x14ac:dyDescent="0.2">
      <c r="A594" s="13">
        <v>2016</v>
      </c>
      <c r="B594" s="13" t="s">
        <v>39</v>
      </c>
      <c r="C594" s="14">
        <v>4</v>
      </c>
      <c r="D594" s="13" t="s">
        <v>83</v>
      </c>
      <c r="E594" s="27" t="s">
        <v>44</v>
      </c>
      <c r="F594" s="27" t="s">
        <v>18</v>
      </c>
      <c r="G594" s="28" t="s">
        <v>87</v>
      </c>
      <c r="H594" s="35">
        <v>113824</v>
      </c>
      <c r="I594" s="27">
        <v>234</v>
      </c>
      <c r="J594" s="30">
        <v>60</v>
      </c>
      <c r="K594" s="35">
        <f t="shared" si="63"/>
        <v>1897.0666666666666</v>
      </c>
      <c r="L594" s="32">
        <v>36.93</v>
      </c>
      <c r="M594" s="32">
        <v>3.76</v>
      </c>
      <c r="N594" s="32">
        <v>32.19</v>
      </c>
      <c r="O594" s="33">
        <v>0.56689999999999996</v>
      </c>
      <c r="P594" s="34">
        <f t="shared" si="64"/>
        <v>1075.4470933333332</v>
      </c>
      <c r="Q594" s="31">
        <f t="shared" si="65"/>
        <v>4203520.32</v>
      </c>
      <c r="R594" s="36">
        <f t="shared" si="66"/>
        <v>427978.23999999999</v>
      </c>
      <c r="S594" s="36">
        <f t="shared" si="67"/>
        <v>3663994.5599999996</v>
      </c>
      <c r="T594" s="36">
        <f t="shared" si="68"/>
        <v>64526.825599999996</v>
      </c>
      <c r="U594" s="36">
        <f t="shared" si="69"/>
        <v>122411689.95157333</v>
      </c>
    </row>
    <row r="595" spans="1:21" s="27" customFormat="1" x14ac:dyDescent="0.2">
      <c r="A595" s="13">
        <v>2016</v>
      </c>
      <c r="B595" s="13" t="s">
        <v>17</v>
      </c>
      <c r="C595" s="14"/>
      <c r="D595" s="13" t="s">
        <v>83</v>
      </c>
      <c r="E595" s="27" t="s">
        <v>44</v>
      </c>
      <c r="F595" s="27" t="s">
        <v>18</v>
      </c>
      <c r="G595" s="28" t="s">
        <v>87</v>
      </c>
      <c r="H595" s="35">
        <v>72075</v>
      </c>
      <c r="I595" s="27">
        <v>149</v>
      </c>
      <c r="J595" s="30">
        <v>75</v>
      </c>
      <c r="K595" s="35">
        <f t="shared" si="63"/>
        <v>961</v>
      </c>
      <c r="L595" s="32">
        <v>35.5</v>
      </c>
      <c r="M595" s="32">
        <v>4.93</v>
      </c>
      <c r="N595" s="32">
        <v>31.3</v>
      </c>
      <c r="O595" s="33">
        <v>0.5504</v>
      </c>
      <c r="P595" s="34">
        <f t="shared" si="64"/>
        <v>528.93439999999998</v>
      </c>
      <c r="Q595" s="31">
        <f t="shared" si="65"/>
        <v>2558662.5</v>
      </c>
      <c r="R595" s="36">
        <f t="shared" si="66"/>
        <v>355329.75</v>
      </c>
      <c r="S595" s="36">
        <f t="shared" si="67"/>
        <v>2255947.5</v>
      </c>
      <c r="T595" s="36">
        <f t="shared" si="68"/>
        <v>39670.080000000002</v>
      </c>
      <c r="U595" s="36">
        <f t="shared" si="69"/>
        <v>38122946.879999995</v>
      </c>
    </row>
    <row r="596" spans="1:21" s="27" customFormat="1" x14ac:dyDescent="0.2">
      <c r="A596" s="13">
        <v>2016</v>
      </c>
      <c r="B596" s="13" t="s">
        <v>39</v>
      </c>
      <c r="C596" s="14">
        <v>3.5</v>
      </c>
      <c r="D596" s="13" t="s">
        <v>83</v>
      </c>
      <c r="E596" s="27" t="s">
        <v>44</v>
      </c>
      <c r="F596" s="27" t="s">
        <v>47</v>
      </c>
      <c r="G596" s="28" t="s">
        <v>86</v>
      </c>
      <c r="H596" s="35">
        <v>78747</v>
      </c>
      <c r="I596" s="27">
        <v>159</v>
      </c>
      <c r="J596" s="30">
        <v>70</v>
      </c>
      <c r="K596" s="35">
        <f t="shared" si="63"/>
        <v>1124.9571428571428</v>
      </c>
      <c r="L596" s="32">
        <v>35.9</v>
      </c>
      <c r="M596" s="32">
        <v>4.03</v>
      </c>
      <c r="N596" s="32">
        <v>31.2</v>
      </c>
      <c r="O596" s="33">
        <v>0.54390000000000005</v>
      </c>
      <c r="P596" s="34">
        <f t="shared" si="64"/>
        <v>611.86419000000001</v>
      </c>
      <c r="Q596" s="31">
        <f t="shared" si="65"/>
        <v>2827017.3</v>
      </c>
      <c r="R596" s="36">
        <f t="shared" si="66"/>
        <v>317350.41000000003</v>
      </c>
      <c r="S596" s="36">
        <f t="shared" si="67"/>
        <v>2456906.4</v>
      </c>
      <c r="T596" s="36">
        <f t="shared" si="68"/>
        <v>42830.493300000002</v>
      </c>
      <c r="U596" s="36">
        <f t="shared" si="69"/>
        <v>48182469.369929999</v>
      </c>
    </row>
    <row r="597" spans="1:21" s="27" customFormat="1" x14ac:dyDescent="0.2">
      <c r="A597" s="13">
        <v>2016</v>
      </c>
      <c r="B597" s="13" t="s">
        <v>17</v>
      </c>
      <c r="C597" s="14"/>
      <c r="D597" s="13" t="s">
        <v>83</v>
      </c>
      <c r="E597" s="27" t="s">
        <v>44</v>
      </c>
      <c r="F597" s="27" t="s">
        <v>18</v>
      </c>
      <c r="G597" s="28" t="s">
        <v>87</v>
      </c>
      <c r="H597" s="35">
        <v>9579</v>
      </c>
      <c r="I597" s="27">
        <v>20</v>
      </c>
      <c r="J597" s="30">
        <v>11</v>
      </c>
      <c r="K597" s="35">
        <f t="shared" si="63"/>
        <v>870.81818181818187</v>
      </c>
      <c r="L597" s="32">
        <v>36.6</v>
      </c>
      <c r="M597" s="32">
        <v>5.16</v>
      </c>
      <c r="N597" s="32">
        <v>33.1</v>
      </c>
      <c r="O597" s="33">
        <v>0.54090000000000005</v>
      </c>
      <c r="P597" s="34">
        <f t="shared" si="64"/>
        <v>471.02555454545455</v>
      </c>
      <c r="Q597" s="31">
        <f t="shared" si="65"/>
        <v>350591.4</v>
      </c>
      <c r="R597" s="36">
        <f t="shared" si="66"/>
        <v>49427.64</v>
      </c>
      <c r="S597" s="36">
        <f t="shared" si="67"/>
        <v>317064.90000000002</v>
      </c>
      <c r="T597" s="36">
        <f t="shared" si="68"/>
        <v>5181.2811000000002</v>
      </c>
      <c r="U597" s="36">
        <f t="shared" si="69"/>
        <v>4511953.7869909089</v>
      </c>
    </row>
    <row r="598" spans="1:21" s="27" customFormat="1" x14ac:dyDescent="0.2">
      <c r="A598" s="13">
        <v>2016</v>
      </c>
      <c r="B598" s="13" t="s">
        <v>17</v>
      </c>
      <c r="C598" s="14"/>
      <c r="D598" s="13" t="s">
        <v>83</v>
      </c>
      <c r="E598" s="27" t="s">
        <v>44</v>
      </c>
      <c r="F598" s="27" t="s">
        <v>18</v>
      </c>
      <c r="G598" s="28" t="s">
        <v>87</v>
      </c>
      <c r="H598" s="35">
        <v>21963</v>
      </c>
      <c r="I598" s="27">
        <v>44</v>
      </c>
      <c r="J598" s="30">
        <v>33.700000000000003</v>
      </c>
      <c r="K598" s="35">
        <f t="shared" si="63"/>
        <v>651.72106824925811</v>
      </c>
      <c r="L598" s="32">
        <v>35.6</v>
      </c>
      <c r="M598" s="32">
        <v>4.34</v>
      </c>
      <c r="N598" s="32">
        <v>31.8</v>
      </c>
      <c r="O598" s="33">
        <v>0.54779999999999995</v>
      </c>
      <c r="P598" s="34">
        <f t="shared" si="64"/>
        <v>357.01280118694359</v>
      </c>
      <c r="Q598" s="31">
        <f t="shared" si="65"/>
        <v>781882.8</v>
      </c>
      <c r="R598" s="36">
        <f t="shared" si="66"/>
        <v>95319.42</v>
      </c>
      <c r="S598" s="36">
        <f t="shared" si="67"/>
        <v>698423.4</v>
      </c>
      <c r="T598" s="36">
        <f t="shared" si="68"/>
        <v>12031.331399999999</v>
      </c>
      <c r="U598" s="36">
        <f t="shared" si="69"/>
        <v>7841072.1524688425</v>
      </c>
    </row>
    <row r="599" spans="1:21" s="27" customFormat="1" x14ac:dyDescent="0.2">
      <c r="A599" s="13">
        <v>2016</v>
      </c>
      <c r="B599" s="13" t="s">
        <v>39</v>
      </c>
      <c r="C599" s="14">
        <v>2.6</v>
      </c>
      <c r="D599" s="13" t="s">
        <v>83</v>
      </c>
      <c r="E599" s="27" t="s">
        <v>44</v>
      </c>
      <c r="F599" s="27" t="s">
        <v>47</v>
      </c>
      <c r="G599" s="28" t="s">
        <v>86</v>
      </c>
      <c r="H599" s="35">
        <v>76564</v>
      </c>
      <c r="I599" s="27">
        <v>153</v>
      </c>
      <c r="J599" s="30">
        <v>75</v>
      </c>
      <c r="K599" s="35">
        <f t="shared" si="63"/>
        <v>1020.8533333333334</v>
      </c>
      <c r="L599" s="32">
        <v>36.200000000000003</v>
      </c>
      <c r="M599" s="32">
        <v>4.4400000000000004</v>
      </c>
      <c r="N599" s="32">
        <v>31.1</v>
      </c>
      <c r="O599" s="33">
        <v>0.54069999999999996</v>
      </c>
      <c r="P599" s="34">
        <f t="shared" si="64"/>
        <v>551.97539733333326</v>
      </c>
      <c r="Q599" s="31">
        <f t="shared" si="65"/>
        <v>2771616.8000000003</v>
      </c>
      <c r="R599" s="36">
        <f t="shared" si="66"/>
        <v>339944.16000000003</v>
      </c>
      <c r="S599" s="36">
        <f t="shared" si="67"/>
        <v>2381140.4</v>
      </c>
      <c r="T599" s="36">
        <f t="shared" si="68"/>
        <v>41398.154799999997</v>
      </c>
      <c r="U599" s="36">
        <f t="shared" si="69"/>
        <v>42261444.321429327</v>
      </c>
    </row>
    <row r="600" spans="1:21" s="27" customFormat="1" x14ac:dyDescent="0.2">
      <c r="A600" s="13">
        <v>2016</v>
      </c>
      <c r="B600" s="13" t="s">
        <v>19</v>
      </c>
      <c r="C600" s="14">
        <v>2.6</v>
      </c>
      <c r="D600" s="13" t="s">
        <v>83</v>
      </c>
      <c r="E600" s="27" t="s">
        <v>44</v>
      </c>
      <c r="F600" s="27" t="s">
        <v>18</v>
      </c>
      <c r="G600" s="28" t="s">
        <v>87</v>
      </c>
      <c r="H600" s="35">
        <v>80873</v>
      </c>
      <c r="I600" s="27">
        <v>167</v>
      </c>
      <c r="J600" s="30">
        <v>45</v>
      </c>
      <c r="K600" s="35">
        <f t="shared" si="63"/>
        <v>1797.1777777777777</v>
      </c>
      <c r="L600" s="32">
        <v>35.5</v>
      </c>
      <c r="M600" s="32">
        <v>4.93</v>
      </c>
      <c r="N600" s="32">
        <v>30.7</v>
      </c>
      <c r="O600" s="33">
        <v>0.54710000000000003</v>
      </c>
      <c r="P600" s="34">
        <f t="shared" si="64"/>
        <v>983.23596222222227</v>
      </c>
      <c r="Q600" s="31">
        <f t="shared" si="65"/>
        <v>2870991.5</v>
      </c>
      <c r="R600" s="36">
        <f t="shared" si="66"/>
        <v>398703.88999999996</v>
      </c>
      <c r="S600" s="36">
        <f t="shared" si="67"/>
        <v>2482801.1</v>
      </c>
      <c r="T600" s="36">
        <f t="shared" si="68"/>
        <v>44245.618300000002</v>
      </c>
      <c r="U600" s="36">
        <f t="shared" si="69"/>
        <v>79517241.972797781</v>
      </c>
    </row>
    <row r="601" spans="1:21" s="27" customFormat="1" x14ac:dyDescent="0.2">
      <c r="A601" s="13">
        <v>2016</v>
      </c>
      <c r="B601" s="13" t="s">
        <v>17</v>
      </c>
      <c r="C601" s="14"/>
      <c r="D601" s="13" t="s">
        <v>83</v>
      </c>
      <c r="E601" s="27" t="s">
        <v>44</v>
      </c>
      <c r="F601" s="27" t="s">
        <v>18</v>
      </c>
      <c r="G601" s="28" t="s">
        <v>87</v>
      </c>
      <c r="H601" s="35">
        <v>40204</v>
      </c>
      <c r="I601" s="27">
        <v>81</v>
      </c>
      <c r="J601" s="30">
        <v>65</v>
      </c>
      <c r="K601" s="35">
        <f t="shared" si="63"/>
        <v>618.52307692307693</v>
      </c>
      <c r="L601" s="32">
        <v>35.6</v>
      </c>
      <c r="M601" s="32">
        <v>4.54</v>
      </c>
      <c r="N601" s="32">
        <v>30.1</v>
      </c>
      <c r="O601" s="33">
        <v>0.55359999999999998</v>
      </c>
      <c r="P601" s="34">
        <f t="shared" si="64"/>
        <v>342.41437538461537</v>
      </c>
      <c r="Q601" s="31">
        <f t="shared" si="65"/>
        <v>1431262.4000000001</v>
      </c>
      <c r="R601" s="36">
        <f t="shared" si="66"/>
        <v>182526.16</v>
      </c>
      <c r="S601" s="36">
        <f t="shared" si="67"/>
        <v>1210140.4000000001</v>
      </c>
      <c r="T601" s="36">
        <f t="shared" si="68"/>
        <v>22256.934399999998</v>
      </c>
      <c r="U601" s="36">
        <f t="shared" si="69"/>
        <v>13766427.547963077</v>
      </c>
    </row>
    <row r="602" spans="1:21" s="27" customFormat="1" x14ac:dyDescent="0.2">
      <c r="A602" s="13">
        <v>2016</v>
      </c>
      <c r="B602" s="13" t="s">
        <v>19</v>
      </c>
      <c r="C602" s="14">
        <v>3.5</v>
      </c>
      <c r="D602" s="13" t="s">
        <v>83</v>
      </c>
      <c r="E602" s="27" t="s">
        <v>44</v>
      </c>
      <c r="F602" s="27" t="s">
        <v>18</v>
      </c>
      <c r="G602" s="28" t="s">
        <v>87</v>
      </c>
      <c r="H602" s="35">
        <v>161346</v>
      </c>
      <c r="I602" s="27">
        <v>332</v>
      </c>
      <c r="J602" s="30">
        <v>90</v>
      </c>
      <c r="K602" s="35">
        <f t="shared" si="63"/>
        <v>1792.7333333333333</v>
      </c>
      <c r="L602" s="32">
        <v>35.299999999999997</v>
      </c>
      <c r="M602" s="32">
        <v>4.4800000000000004</v>
      </c>
      <c r="N602" s="32">
        <v>30.3</v>
      </c>
      <c r="O602" s="33">
        <v>0.5514</v>
      </c>
      <c r="P602" s="34">
        <f t="shared" si="64"/>
        <v>988.51315999999997</v>
      </c>
      <c r="Q602" s="31">
        <f t="shared" si="65"/>
        <v>5695513.7999999998</v>
      </c>
      <c r="R602" s="36">
        <f t="shared" si="66"/>
        <v>722830.08000000007</v>
      </c>
      <c r="S602" s="36">
        <f t="shared" si="67"/>
        <v>4888783.8</v>
      </c>
      <c r="T602" s="36">
        <f t="shared" si="68"/>
        <v>88966.184399999998</v>
      </c>
      <c r="U602" s="36">
        <f t="shared" si="69"/>
        <v>159492644.31336001</v>
      </c>
    </row>
    <row r="603" spans="1:21" s="27" customFormat="1" x14ac:dyDescent="0.2">
      <c r="A603" s="13">
        <v>2016</v>
      </c>
      <c r="B603" s="13" t="s">
        <v>39</v>
      </c>
      <c r="C603" s="14">
        <v>3.5</v>
      </c>
      <c r="D603" s="13" t="s">
        <v>83</v>
      </c>
      <c r="E603" s="27" t="s">
        <v>44</v>
      </c>
      <c r="F603" s="27" t="s">
        <v>47</v>
      </c>
      <c r="G603" s="28" t="s">
        <v>86</v>
      </c>
      <c r="H603" s="35">
        <v>59900</v>
      </c>
      <c r="I603" s="27">
        <v>121</v>
      </c>
      <c r="J603" s="30">
        <v>60</v>
      </c>
      <c r="K603" s="35">
        <f t="shared" si="63"/>
        <v>998.33333333333337</v>
      </c>
      <c r="L603" s="32">
        <v>35.5</v>
      </c>
      <c r="M603" s="32">
        <v>4.1399999999999997</v>
      </c>
      <c r="N603" s="32">
        <v>30.8</v>
      </c>
      <c r="O603" s="33">
        <v>0.55110000000000003</v>
      </c>
      <c r="P603" s="34">
        <f t="shared" si="64"/>
        <v>550.18150000000003</v>
      </c>
      <c r="Q603" s="31">
        <f t="shared" si="65"/>
        <v>2126450</v>
      </c>
      <c r="R603" s="36">
        <f t="shared" si="66"/>
        <v>247985.99999999997</v>
      </c>
      <c r="S603" s="36">
        <f t="shared" si="67"/>
        <v>1844920</v>
      </c>
      <c r="T603" s="36">
        <f t="shared" si="68"/>
        <v>33010.89</v>
      </c>
      <c r="U603" s="36">
        <f t="shared" si="69"/>
        <v>32955871.850000001</v>
      </c>
    </row>
    <row r="604" spans="1:21" s="27" customFormat="1" x14ac:dyDescent="0.2">
      <c r="A604" s="13">
        <v>2016</v>
      </c>
      <c r="B604" s="13" t="s">
        <v>19</v>
      </c>
      <c r="C604" s="14">
        <v>2.5</v>
      </c>
      <c r="D604" s="13" t="s">
        <v>83</v>
      </c>
      <c r="E604" s="27" t="s">
        <v>44</v>
      </c>
      <c r="F604" s="27" t="s">
        <v>18</v>
      </c>
      <c r="G604" s="28" t="s">
        <v>87</v>
      </c>
      <c r="H604" s="35">
        <v>65858</v>
      </c>
      <c r="I604" s="27">
        <v>133</v>
      </c>
      <c r="J604" s="30">
        <v>40</v>
      </c>
      <c r="K604" s="35">
        <f t="shared" si="63"/>
        <v>1646.45</v>
      </c>
      <c r="L604" s="32">
        <v>35.5</v>
      </c>
      <c r="M604" s="32">
        <v>5</v>
      </c>
      <c r="N604" s="32">
        <v>30.9</v>
      </c>
      <c r="O604" s="33">
        <v>0.54169999999999996</v>
      </c>
      <c r="P604" s="34">
        <f t="shared" si="64"/>
        <v>891.88196499999992</v>
      </c>
      <c r="Q604" s="31">
        <f t="shared" si="65"/>
        <v>2337959</v>
      </c>
      <c r="R604" s="36">
        <f t="shared" si="66"/>
        <v>329290</v>
      </c>
      <c r="S604" s="36">
        <f t="shared" si="67"/>
        <v>2035012.2</v>
      </c>
      <c r="T604" s="36">
        <f t="shared" si="68"/>
        <v>35675.278599999998</v>
      </c>
      <c r="U604" s="36">
        <f t="shared" si="69"/>
        <v>58737562.450969994</v>
      </c>
    </row>
    <row r="605" spans="1:21" s="27" customFormat="1" x14ac:dyDescent="0.2">
      <c r="A605" s="13">
        <v>2016</v>
      </c>
      <c r="B605" s="13" t="s">
        <v>19</v>
      </c>
      <c r="C605" s="14">
        <v>4</v>
      </c>
      <c r="D605" s="13" t="s">
        <v>82</v>
      </c>
      <c r="E605" s="27" t="s">
        <v>44</v>
      </c>
      <c r="F605" s="27" t="s">
        <v>18</v>
      </c>
      <c r="G605" s="28" t="s">
        <v>88</v>
      </c>
      <c r="H605" s="35">
        <v>446789</v>
      </c>
      <c r="I605" s="27">
        <v>888</v>
      </c>
      <c r="J605" s="30">
        <v>240</v>
      </c>
      <c r="K605" s="35">
        <f t="shared" si="63"/>
        <v>1861.6208333333334</v>
      </c>
      <c r="L605" s="32">
        <v>38.76</v>
      </c>
      <c r="M605" s="32">
        <v>4.1189999999999998</v>
      </c>
      <c r="N605" s="32">
        <v>31.35</v>
      </c>
      <c r="O605" s="33">
        <v>0.56910000000000005</v>
      </c>
      <c r="P605" s="34">
        <f t="shared" si="64"/>
        <v>1059.44841625</v>
      </c>
      <c r="Q605" s="31">
        <f t="shared" si="65"/>
        <v>17317541.640000001</v>
      </c>
      <c r="R605" s="36">
        <f t="shared" si="66"/>
        <v>1840323.8909999998</v>
      </c>
      <c r="S605" s="36">
        <f t="shared" si="67"/>
        <v>14006835.15</v>
      </c>
      <c r="T605" s="36">
        <f t="shared" si="68"/>
        <v>254267.61990000002</v>
      </c>
      <c r="U605" s="36">
        <f t="shared" si="69"/>
        <v>473349898.44792128</v>
      </c>
    </row>
    <row r="606" spans="1:21" s="27" customFormat="1" x14ac:dyDescent="0.2">
      <c r="A606" s="13">
        <v>2016</v>
      </c>
      <c r="B606" s="13" t="s">
        <v>17</v>
      </c>
      <c r="C606" s="14"/>
      <c r="D606" s="13" t="s">
        <v>83</v>
      </c>
      <c r="E606" s="27" t="s">
        <v>44</v>
      </c>
      <c r="F606" s="27" t="s">
        <v>47</v>
      </c>
      <c r="G606" s="28" t="s">
        <v>86</v>
      </c>
      <c r="H606" s="35">
        <v>82203</v>
      </c>
      <c r="I606" s="27">
        <v>169</v>
      </c>
      <c r="J606" s="30">
        <v>140</v>
      </c>
      <c r="K606" s="35">
        <f t="shared" si="63"/>
        <v>587.16428571428571</v>
      </c>
      <c r="L606" s="32">
        <v>35.56</v>
      </c>
      <c r="M606" s="32">
        <v>4.72</v>
      </c>
      <c r="N606" s="32">
        <v>30.94</v>
      </c>
      <c r="O606" s="33">
        <v>0.55757900000000005</v>
      </c>
      <c r="P606" s="34">
        <f t="shared" si="64"/>
        <v>327.39047526428573</v>
      </c>
      <c r="Q606" s="31">
        <f t="shared" si="65"/>
        <v>2923138.68</v>
      </c>
      <c r="R606" s="36">
        <f t="shared" si="66"/>
        <v>387998.16</v>
      </c>
      <c r="S606" s="36">
        <f t="shared" si="67"/>
        <v>2543360.8200000003</v>
      </c>
      <c r="T606" s="36">
        <f t="shared" si="68"/>
        <v>45834.666537000005</v>
      </c>
      <c r="U606" s="36">
        <f t="shared" si="69"/>
        <v>26912479.238150079</v>
      </c>
    </row>
    <row r="607" spans="1:21" s="27" customFormat="1" x14ac:dyDescent="0.2">
      <c r="A607" s="13">
        <v>2016</v>
      </c>
      <c r="B607" s="13" t="s">
        <v>39</v>
      </c>
      <c r="C607" s="14"/>
      <c r="D607" s="13" t="s">
        <v>83</v>
      </c>
      <c r="E607" s="27" t="s">
        <v>44</v>
      </c>
      <c r="F607" s="27" t="s">
        <v>47</v>
      </c>
      <c r="G607" s="28" t="s">
        <v>86</v>
      </c>
      <c r="H607" s="35">
        <v>118885</v>
      </c>
      <c r="I607" s="27">
        <v>239</v>
      </c>
      <c r="J607" s="30">
        <v>145</v>
      </c>
      <c r="K607" s="35">
        <f t="shared" si="63"/>
        <v>819.89655172413791</v>
      </c>
      <c r="L607" s="32">
        <v>35.700000000000003</v>
      </c>
      <c r="M607" s="32">
        <v>4.5</v>
      </c>
      <c r="N607" s="32">
        <v>31.7</v>
      </c>
      <c r="O607" s="33">
        <v>0.5504</v>
      </c>
      <c r="P607" s="34">
        <f t="shared" si="64"/>
        <v>451.27106206896548</v>
      </c>
      <c r="Q607" s="31">
        <f t="shared" si="65"/>
        <v>4244194.5</v>
      </c>
      <c r="R607" s="36">
        <f t="shared" si="66"/>
        <v>534982.5</v>
      </c>
      <c r="S607" s="36">
        <f t="shared" si="67"/>
        <v>3768654.5</v>
      </c>
      <c r="T607" s="36">
        <f t="shared" si="68"/>
        <v>65434.303999999996</v>
      </c>
      <c r="U607" s="36">
        <f t="shared" si="69"/>
        <v>53649360.214068964</v>
      </c>
    </row>
    <row r="608" spans="1:21" s="27" customFormat="1" x14ac:dyDescent="0.2">
      <c r="A608" s="13">
        <v>2016</v>
      </c>
      <c r="B608" s="13" t="s">
        <v>39</v>
      </c>
      <c r="C608" s="14"/>
      <c r="D608" s="13" t="s">
        <v>83</v>
      </c>
      <c r="E608" s="27" t="s">
        <v>44</v>
      </c>
      <c r="F608" s="27" t="s">
        <v>49</v>
      </c>
      <c r="G608" s="28" t="s">
        <v>78</v>
      </c>
      <c r="H608" s="35">
        <v>146928</v>
      </c>
      <c r="I608" s="27">
        <v>298</v>
      </c>
      <c r="J608" s="30">
        <v>135</v>
      </c>
      <c r="K608" s="35">
        <f t="shared" si="63"/>
        <v>1088.3555555555556</v>
      </c>
      <c r="L608" s="32">
        <v>36.9</v>
      </c>
      <c r="M608" s="32">
        <v>3.94</v>
      </c>
      <c r="N608" s="32">
        <v>30.5</v>
      </c>
      <c r="O608" s="33">
        <v>0.56010000000000004</v>
      </c>
      <c r="P608" s="34">
        <f t="shared" si="64"/>
        <v>609.58794666666677</v>
      </c>
      <c r="Q608" s="31">
        <f t="shared" si="65"/>
        <v>5421643.2000000002</v>
      </c>
      <c r="R608" s="36">
        <f t="shared" si="66"/>
        <v>578896.31999999995</v>
      </c>
      <c r="S608" s="36">
        <f t="shared" si="67"/>
        <v>4481304</v>
      </c>
      <c r="T608" s="36">
        <f t="shared" si="68"/>
        <v>82294.372800000012</v>
      </c>
      <c r="U608" s="36">
        <f t="shared" si="69"/>
        <v>89565537.827840015</v>
      </c>
    </row>
    <row r="609" spans="1:21" s="27" customFormat="1" x14ac:dyDescent="0.2">
      <c r="A609" s="13">
        <v>2016</v>
      </c>
      <c r="B609" s="13" t="s">
        <v>39</v>
      </c>
      <c r="C609" s="14"/>
      <c r="D609" s="13" t="s">
        <v>83</v>
      </c>
      <c r="E609" s="27" t="s">
        <v>44</v>
      </c>
      <c r="F609" s="27" t="s">
        <v>49</v>
      </c>
      <c r="G609" s="28" t="s">
        <v>78</v>
      </c>
      <c r="H609" s="35">
        <v>146928</v>
      </c>
      <c r="I609" s="27">
        <v>298</v>
      </c>
      <c r="J609" s="30">
        <v>135</v>
      </c>
      <c r="K609" s="35">
        <f t="shared" si="63"/>
        <v>1088.3555555555556</v>
      </c>
      <c r="L609" s="32">
        <v>36.9</v>
      </c>
      <c r="M609" s="32">
        <v>3.94</v>
      </c>
      <c r="N609" s="32">
        <v>30.5</v>
      </c>
      <c r="O609" s="33">
        <v>0.56010000000000004</v>
      </c>
      <c r="P609" s="34">
        <f t="shared" si="64"/>
        <v>609.58794666666677</v>
      </c>
      <c r="Q609" s="31">
        <f t="shared" si="65"/>
        <v>5421643.2000000002</v>
      </c>
      <c r="R609" s="36">
        <f t="shared" si="66"/>
        <v>578896.31999999995</v>
      </c>
      <c r="S609" s="36">
        <f t="shared" si="67"/>
        <v>4481304</v>
      </c>
      <c r="T609" s="36">
        <f t="shared" si="68"/>
        <v>82294.372800000012</v>
      </c>
      <c r="U609" s="36">
        <f t="shared" si="69"/>
        <v>89565537.827840015</v>
      </c>
    </row>
    <row r="610" spans="1:21" s="27" customFormat="1" x14ac:dyDescent="0.2">
      <c r="A610" s="13">
        <v>2016</v>
      </c>
      <c r="B610" s="13" t="s">
        <v>17</v>
      </c>
      <c r="C610" s="14"/>
      <c r="D610" s="13" t="s">
        <v>83</v>
      </c>
      <c r="E610" s="27" t="s">
        <v>44</v>
      </c>
      <c r="F610" s="27" t="s">
        <v>18</v>
      </c>
      <c r="G610" s="28" t="s">
        <v>78</v>
      </c>
      <c r="H610" s="35">
        <v>141930</v>
      </c>
      <c r="I610" s="27">
        <v>293</v>
      </c>
      <c r="J610" s="30">
        <v>100</v>
      </c>
      <c r="K610" s="35">
        <f t="shared" si="63"/>
        <v>1419.3</v>
      </c>
      <c r="L610" s="32">
        <v>36.1</v>
      </c>
      <c r="M610" s="32">
        <v>4.5599999999999996</v>
      </c>
      <c r="N610" s="32">
        <v>29.1</v>
      </c>
      <c r="O610" s="33">
        <v>0.55779999999999996</v>
      </c>
      <c r="P610" s="34">
        <f t="shared" si="64"/>
        <v>791.68553999999995</v>
      </c>
      <c r="Q610" s="31">
        <f t="shared" si="65"/>
        <v>5123673</v>
      </c>
      <c r="R610" s="36">
        <f t="shared" si="66"/>
        <v>647200.79999999993</v>
      </c>
      <c r="S610" s="36">
        <f t="shared" si="67"/>
        <v>4130163</v>
      </c>
      <c r="T610" s="36">
        <f t="shared" si="68"/>
        <v>79168.553999999989</v>
      </c>
      <c r="U610" s="36">
        <f t="shared" si="69"/>
        <v>112363928.69219999</v>
      </c>
    </row>
    <row r="611" spans="1:21" s="27" customFormat="1" x14ac:dyDescent="0.2">
      <c r="A611" s="13">
        <v>2016</v>
      </c>
      <c r="B611" s="13" t="s">
        <v>17</v>
      </c>
      <c r="C611" s="14"/>
      <c r="D611" s="13" t="s">
        <v>83</v>
      </c>
      <c r="E611" s="27" t="s">
        <v>44</v>
      </c>
      <c r="F611" s="27" t="s">
        <v>47</v>
      </c>
      <c r="G611" s="28" t="s">
        <v>86</v>
      </c>
      <c r="H611" s="35">
        <v>82203</v>
      </c>
      <c r="I611" s="27">
        <v>169</v>
      </c>
      <c r="J611" s="30">
        <v>140</v>
      </c>
      <c r="K611" s="35">
        <f t="shared" si="63"/>
        <v>587.16428571428571</v>
      </c>
      <c r="L611" s="32">
        <v>35.56</v>
      </c>
      <c r="M611" s="32">
        <v>4.72</v>
      </c>
      <c r="N611" s="32">
        <v>30.94</v>
      </c>
      <c r="O611" s="33">
        <v>0.55759999999999998</v>
      </c>
      <c r="P611" s="34">
        <f t="shared" si="64"/>
        <v>327.40280571428571</v>
      </c>
      <c r="Q611" s="31">
        <f t="shared" si="65"/>
        <v>2923138.68</v>
      </c>
      <c r="R611" s="36">
        <f t="shared" si="66"/>
        <v>387998.16</v>
      </c>
      <c r="S611" s="36">
        <f t="shared" si="67"/>
        <v>2543360.8200000003</v>
      </c>
      <c r="T611" s="36">
        <f t="shared" si="68"/>
        <v>45836.392800000001</v>
      </c>
      <c r="U611" s="36">
        <f t="shared" si="69"/>
        <v>26913492.838131428</v>
      </c>
    </row>
    <row r="612" spans="1:21" s="27" customFormat="1" x14ac:dyDescent="0.2">
      <c r="A612" s="13">
        <v>2016</v>
      </c>
      <c r="B612" s="13" t="s">
        <v>19</v>
      </c>
      <c r="C612" s="14">
        <v>4</v>
      </c>
      <c r="D612" s="13" t="s">
        <v>83</v>
      </c>
      <c r="E612" s="27" t="s">
        <v>44</v>
      </c>
      <c r="F612" s="27" t="s">
        <v>18</v>
      </c>
      <c r="G612" s="28" t="s">
        <v>88</v>
      </c>
      <c r="H612" s="35">
        <v>180913</v>
      </c>
      <c r="I612" s="27">
        <v>367</v>
      </c>
      <c r="J612" s="30">
        <v>104</v>
      </c>
      <c r="K612" s="35">
        <f t="shared" si="63"/>
        <v>1739.5480769230769</v>
      </c>
      <c r="L612" s="32">
        <v>36.799999999999997</v>
      </c>
      <c r="M612" s="32">
        <v>4.21</v>
      </c>
      <c r="N612" s="32">
        <v>31.5</v>
      </c>
      <c r="O612" s="33">
        <v>0.55549999999999999</v>
      </c>
      <c r="P612" s="34">
        <f t="shared" si="64"/>
        <v>966.31895673076917</v>
      </c>
      <c r="Q612" s="31">
        <f t="shared" si="65"/>
        <v>6657598.3999999994</v>
      </c>
      <c r="R612" s="36">
        <f t="shared" si="66"/>
        <v>761643.73</v>
      </c>
      <c r="S612" s="36">
        <f t="shared" si="67"/>
        <v>5698759.5</v>
      </c>
      <c r="T612" s="36">
        <f t="shared" si="68"/>
        <v>100497.1715</v>
      </c>
      <c r="U612" s="36">
        <f t="shared" si="69"/>
        <v>174819661.41903365</v>
      </c>
    </row>
    <row r="613" spans="1:21" s="27" customFormat="1" x14ac:dyDescent="0.2">
      <c r="A613" s="13">
        <v>2016</v>
      </c>
      <c r="B613" s="13" t="s">
        <v>17</v>
      </c>
      <c r="C613" s="14"/>
      <c r="D613" s="13" t="s">
        <v>83</v>
      </c>
      <c r="E613" s="27" t="s">
        <v>44</v>
      </c>
      <c r="F613" s="27" t="s">
        <v>18</v>
      </c>
      <c r="G613" s="28" t="s">
        <v>88</v>
      </c>
      <c r="H613" s="35">
        <v>67359</v>
      </c>
      <c r="I613" s="27">
        <v>135</v>
      </c>
      <c r="J613" s="30">
        <v>61</v>
      </c>
      <c r="K613" s="35">
        <f t="shared" si="63"/>
        <v>1104.2459016393443</v>
      </c>
      <c r="L613" s="32">
        <v>37</v>
      </c>
      <c r="M613" s="32">
        <v>4.53</v>
      </c>
      <c r="N613" s="32">
        <v>31.8</v>
      </c>
      <c r="O613" s="33">
        <v>0.55640000000000001</v>
      </c>
      <c r="P613" s="34">
        <f t="shared" si="64"/>
        <v>614.40241967213115</v>
      </c>
      <c r="Q613" s="31">
        <f t="shared" si="65"/>
        <v>2492283</v>
      </c>
      <c r="R613" s="36">
        <f t="shared" si="66"/>
        <v>305136.27</v>
      </c>
      <c r="S613" s="36">
        <f t="shared" si="67"/>
        <v>2142016.2000000002</v>
      </c>
      <c r="T613" s="36">
        <f t="shared" si="68"/>
        <v>37478.547599999998</v>
      </c>
      <c r="U613" s="36">
        <f t="shared" si="69"/>
        <v>41385532.586695082</v>
      </c>
    </row>
    <row r="614" spans="1:21" s="27" customFormat="1" x14ac:dyDescent="0.2">
      <c r="A614" s="13">
        <v>2016</v>
      </c>
      <c r="B614" s="13" t="s">
        <v>39</v>
      </c>
      <c r="C614" s="14"/>
      <c r="D614" s="13" t="s">
        <v>83</v>
      </c>
      <c r="E614" s="27" t="s">
        <v>44</v>
      </c>
      <c r="F614" s="27" t="s">
        <v>18</v>
      </c>
      <c r="G614" s="28" t="s">
        <v>88</v>
      </c>
      <c r="H614" s="35">
        <v>132194</v>
      </c>
      <c r="I614" s="27">
        <v>266</v>
      </c>
      <c r="J614" s="30">
        <v>77</v>
      </c>
      <c r="K614" s="35">
        <f t="shared" si="63"/>
        <v>1716.8051948051948</v>
      </c>
      <c r="L614" s="32">
        <v>36.6</v>
      </c>
      <c r="M614" s="32">
        <v>4.41</v>
      </c>
      <c r="N614" s="32">
        <v>31.5</v>
      </c>
      <c r="O614" s="33">
        <v>0.56930000000000003</v>
      </c>
      <c r="P614" s="34">
        <f t="shared" si="64"/>
        <v>977.3771974025974</v>
      </c>
      <c r="Q614" s="31">
        <f t="shared" si="65"/>
        <v>4838300.4000000004</v>
      </c>
      <c r="R614" s="36">
        <f t="shared" si="66"/>
        <v>582975.54</v>
      </c>
      <c r="S614" s="36">
        <f t="shared" si="67"/>
        <v>4164111</v>
      </c>
      <c r="T614" s="36">
        <f t="shared" si="68"/>
        <v>75258.044200000004</v>
      </c>
      <c r="U614" s="36">
        <f t="shared" si="69"/>
        <v>129203401.23343895</v>
      </c>
    </row>
    <row r="615" spans="1:21" s="27" customFormat="1" x14ac:dyDescent="0.2">
      <c r="A615" s="13">
        <v>2016</v>
      </c>
      <c r="B615" s="13" t="s">
        <v>50</v>
      </c>
      <c r="C615" s="14">
        <v>1.8</v>
      </c>
      <c r="D615" s="13" t="s">
        <v>83</v>
      </c>
      <c r="E615" s="27" t="s">
        <v>44</v>
      </c>
      <c r="F615" s="27" t="s">
        <v>47</v>
      </c>
      <c r="G615" s="28" t="s">
        <v>86</v>
      </c>
      <c r="H615" s="35">
        <v>96698</v>
      </c>
      <c r="I615" s="27">
        <v>197</v>
      </c>
      <c r="J615" s="30">
        <v>120</v>
      </c>
      <c r="K615" s="35">
        <f t="shared" si="63"/>
        <v>805.81666666666672</v>
      </c>
      <c r="L615" s="32">
        <v>35.9</v>
      </c>
      <c r="M615" s="32">
        <v>4.8499999999999996</v>
      </c>
      <c r="N615" s="32">
        <v>31.7</v>
      </c>
      <c r="O615" s="33">
        <v>0.55710000000000004</v>
      </c>
      <c r="P615" s="34">
        <f t="shared" si="64"/>
        <v>448.92046500000004</v>
      </c>
      <c r="Q615" s="31">
        <f t="shared" si="65"/>
        <v>3471458.1999999997</v>
      </c>
      <c r="R615" s="36">
        <f t="shared" si="66"/>
        <v>468985.3</v>
      </c>
      <c r="S615" s="36">
        <f t="shared" si="67"/>
        <v>3065326.6</v>
      </c>
      <c r="T615" s="36">
        <f t="shared" si="68"/>
        <v>53870.455800000003</v>
      </c>
      <c r="U615" s="36">
        <f t="shared" si="69"/>
        <v>43409711.124570005</v>
      </c>
    </row>
    <row r="616" spans="1:21" s="27" customFormat="1" x14ac:dyDescent="0.2">
      <c r="A616" s="13">
        <v>2016</v>
      </c>
      <c r="B616" s="13" t="s">
        <v>19</v>
      </c>
      <c r="C616" s="14">
        <v>4</v>
      </c>
      <c r="D616" s="13" t="s">
        <v>83</v>
      </c>
      <c r="E616" s="27" t="s">
        <v>44</v>
      </c>
      <c r="F616" s="27" t="s">
        <v>18</v>
      </c>
      <c r="G616" s="28" t="s">
        <v>88</v>
      </c>
      <c r="H616" s="35">
        <v>46516</v>
      </c>
      <c r="I616" s="27">
        <v>97</v>
      </c>
      <c r="J616" s="30">
        <v>28</v>
      </c>
      <c r="K616" s="35">
        <f t="shared" si="63"/>
        <v>1661.2857142857142</v>
      </c>
      <c r="L616" s="32">
        <v>37</v>
      </c>
      <c r="M616" s="32">
        <v>3.76</v>
      </c>
      <c r="N616" s="32">
        <v>31.8</v>
      </c>
      <c r="O616" s="33">
        <v>0.55989999999999995</v>
      </c>
      <c r="P616" s="34">
        <f t="shared" si="64"/>
        <v>930.15387142857139</v>
      </c>
      <c r="Q616" s="31">
        <f t="shared" si="65"/>
        <v>1721092</v>
      </c>
      <c r="R616" s="36">
        <f t="shared" si="66"/>
        <v>174900.16</v>
      </c>
      <c r="S616" s="36">
        <f t="shared" si="67"/>
        <v>1479208.8</v>
      </c>
      <c r="T616" s="36">
        <f t="shared" si="68"/>
        <v>26044.308399999998</v>
      </c>
      <c r="U616" s="36">
        <f t="shared" si="69"/>
        <v>43267037.483371429</v>
      </c>
    </row>
    <row r="617" spans="1:21" s="27" customFormat="1" x14ac:dyDescent="0.2">
      <c r="A617" s="13">
        <v>2016</v>
      </c>
      <c r="B617" s="13" t="s">
        <v>19</v>
      </c>
      <c r="C617" s="14"/>
      <c r="D617" s="13" t="s">
        <v>83</v>
      </c>
      <c r="E617" s="27" t="s">
        <v>44</v>
      </c>
      <c r="F617" s="27" t="s">
        <v>18</v>
      </c>
      <c r="G617" s="28" t="s">
        <v>88</v>
      </c>
      <c r="H617" s="35">
        <v>196846</v>
      </c>
      <c r="I617" s="27">
        <v>397</v>
      </c>
      <c r="J617" s="30">
        <v>123</v>
      </c>
      <c r="K617" s="35">
        <f t="shared" si="63"/>
        <v>1600.3739837398373</v>
      </c>
      <c r="L617" s="32">
        <v>37.1</v>
      </c>
      <c r="M617" s="32">
        <v>4.3600000000000003</v>
      </c>
      <c r="N617" s="32">
        <v>31.2</v>
      </c>
      <c r="O617" s="33">
        <v>0.56299999999999994</v>
      </c>
      <c r="P617" s="34">
        <f t="shared" si="64"/>
        <v>901.01055284552842</v>
      </c>
      <c r="Q617" s="31">
        <f t="shared" si="65"/>
        <v>7302986.6000000006</v>
      </c>
      <c r="R617" s="36">
        <f t="shared" si="66"/>
        <v>858248.56</v>
      </c>
      <c r="S617" s="36">
        <f t="shared" si="67"/>
        <v>6141595.2000000002</v>
      </c>
      <c r="T617" s="36">
        <f t="shared" si="68"/>
        <v>110824.298</v>
      </c>
      <c r="U617" s="36">
        <f t="shared" si="69"/>
        <v>177360323.28543088</v>
      </c>
    </row>
    <row r="618" spans="1:21" s="27" customFormat="1" x14ac:dyDescent="0.2">
      <c r="A618" s="13">
        <v>2016</v>
      </c>
      <c r="B618" s="13" t="s">
        <v>50</v>
      </c>
      <c r="C618" s="14">
        <v>1.8</v>
      </c>
      <c r="D618" s="13" t="s">
        <v>83</v>
      </c>
      <c r="E618" s="27" t="s">
        <v>44</v>
      </c>
      <c r="F618" s="27" t="s">
        <v>47</v>
      </c>
      <c r="G618" s="28" t="s">
        <v>86</v>
      </c>
      <c r="H618" s="35">
        <v>95305</v>
      </c>
      <c r="I618" s="27">
        <v>192</v>
      </c>
      <c r="J618" s="30">
        <v>120</v>
      </c>
      <c r="K618" s="35">
        <f t="shared" si="63"/>
        <v>794.20833333333337</v>
      </c>
      <c r="L618" s="32">
        <v>36.299999999999997</v>
      </c>
      <c r="M618" s="32">
        <v>4.6900000000000004</v>
      </c>
      <c r="N618" s="32">
        <v>32.1</v>
      </c>
      <c r="O618" s="33">
        <v>0.56130000000000002</v>
      </c>
      <c r="P618" s="34">
        <f t="shared" si="64"/>
        <v>445.78913750000004</v>
      </c>
      <c r="Q618" s="31">
        <f t="shared" si="65"/>
        <v>3459571.4999999995</v>
      </c>
      <c r="R618" s="36">
        <f t="shared" si="66"/>
        <v>446980.45</v>
      </c>
      <c r="S618" s="36">
        <f t="shared" si="67"/>
        <v>3059290.5</v>
      </c>
      <c r="T618" s="36">
        <f t="shared" si="68"/>
        <v>53494.696500000005</v>
      </c>
      <c r="U618" s="36">
        <f t="shared" si="69"/>
        <v>42485933.749437504</v>
      </c>
    </row>
    <row r="619" spans="1:21" s="27" customFormat="1" x14ac:dyDescent="0.2">
      <c r="A619" s="13">
        <v>2016</v>
      </c>
      <c r="B619" s="13" t="s">
        <v>39</v>
      </c>
      <c r="C619" s="14">
        <v>3</v>
      </c>
      <c r="D619" s="13" t="s">
        <v>83</v>
      </c>
      <c r="E619" s="27" t="s">
        <v>44</v>
      </c>
      <c r="F619" s="27" t="s">
        <v>49</v>
      </c>
      <c r="G619" s="28" t="s">
        <v>86</v>
      </c>
      <c r="H619" s="35">
        <v>80899</v>
      </c>
      <c r="I619" s="27">
        <v>159</v>
      </c>
      <c r="J619" s="30">
        <v>54</v>
      </c>
      <c r="K619" s="35">
        <f t="shared" si="63"/>
        <v>1498.1296296296296</v>
      </c>
      <c r="L619" s="32">
        <v>36.75</v>
      </c>
      <c r="M619" s="32">
        <v>4.57</v>
      </c>
      <c r="N619" s="32">
        <v>30.7</v>
      </c>
      <c r="O619" s="33">
        <v>0.53500000000000003</v>
      </c>
      <c r="P619" s="34">
        <f t="shared" si="64"/>
        <v>801.49935185185188</v>
      </c>
      <c r="Q619" s="31">
        <f t="shared" si="65"/>
        <v>2973038.25</v>
      </c>
      <c r="R619" s="36">
        <f t="shared" si="66"/>
        <v>369708.43000000005</v>
      </c>
      <c r="S619" s="36">
        <f t="shared" si="67"/>
        <v>2483599.2999999998</v>
      </c>
      <c r="T619" s="36">
        <f t="shared" si="68"/>
        <v>43280.965000000004</v>
      </c>
      <c r="U619" s="36">
        <f t="shared" si="69"/>
        <v>64840496.065462969</v>
      </c>
    </row>
    <row r="620" spans="1:21" s="27" customFormat="1" x14ac:dyDescent="0.2">
      <c r="A620" s="13">
        <v>2016</v>
      </c>
      <c r="B620" s="13" t="s">
        <v>39</v>
      </c>
      <c r="C620" s="14">
        <v>2</v>
      </c>
      <c r="D620" s="13" t="s">
        <v>83</v>
      </c>
      <c r="E620" s="27" t="s">
        <v>44</v>
      </c>
      <c r="F620" s="27" t="s">
        <v>49</v>
      </c>
      <c r="G620" s="28" t="s">
        <v>78</v>
      </c>
      <c r="H620" s="35">
        <v>85477</v>
      </c>
      <c r="I620" s="27">
        <v>170</v>
      </c>
      <c r="J620" s="30">
        <v>80</v>
      </c>
      <c r="K620" s="35">
        <f t="shared" si="63"/>
        <v>1068.4625000000001</v>
      </c>
      <c r="L620" s="32">
        <v>36.9</v>
      </c>
      <c r="M620" s="32">
        <v>3.98</v>
      </c>
      <c r="N620" s="32">
        <v>30.3</v>
      </c>
      <c r="O620" s="33">
        <v>0.54710000000000003</v>
      </c>
      <c r="P620" s="34">
        <f t="shared" si="64"/>
        <v>584.55583375000003</v>
      </c>
      <c r="Q620" s="31">
        <f t="shared" si="65"/>
        <v>3154101.3</v>
      </c>
      <c r="R620" s="36">
        <f t="shared" si="66"/>
        <v>340198.46</v>
      </c>
      <c r="S620" s="36">
        <f t="shared" si="67"/>
        <v>2589953.1</v>
      </c>
      <c r="T620" s="36">
        <f t="shared" si="68"/>
        <v>46764.466700000004</v>
      </c>
      <c r="U620" s="36">
        <f t="shared" si="69"/>
        <v>49966079.00144875</v>
      </c>
    </row>
    <row r="621" spans="1:21" s="27" customFormat="1" x14ac:dyDescent="0.2">
      <c r="A621" s="13">
        <v>2016</v>
      </c>
      <c r="B621" s="13" t="s">
        <v>39</v>
      </c>
      <c r="C621" s="14"/>
      <c r="D621" s="13" t="s">
        <v>83</v>
      </c>
      <c r="E621" s="27" t="s">
        <v>44</v>
      </c>
      <c r="F621" s="27" t="s">
        <v>49</v>
      </c>
      <c r="G621" s="28" t="s">
        <v>78</v>
      </c>
      <c r="H621" s="35">
        <v>136756</v>
      </c>
      <c r="I621" s="27">
        <v>278</v>
      </c>
      <c r="J621" s="30">
        <v>130</v>
      </c>
      <c r="K621" s="35">
        <f t="shared" si="63"/>
        <v>1051.9692307692308</v>
      </c>
      <c r="L621" s="32">
        <v>36.200000000000003</v>
      </c>
      <c r="M621" s="32">
        <v>3.02</v>
      </c>
      <c r="N621" s="32">
        <v>28.1</v>
      </c>
      <c r="O621" s="33">
        <v>0.51729999999999998</v>
      </c>
      <c r="P621" s="34">
        <f t="shared" si="64"/>
        <v>544.18368307692299</v>
      </c>
      <c r="Q621" s="31">
        <f t="shared" si="65"/>
        <v>4950567.2</v>
      </c>
      <c r="R621" s="36">
        <f t="shared" si="66"/>
        <v>413003.12</v>
      </c>
      <c r="S621" s="36">
        <f t="shared" si="67"/>
        <v>3842843.6</v>
      </c>
      <c r="T621" s="36">
        <f t="shared" si="68"/>
        <v>70743.878799999991</v>
      </c>
      <c r="U621" s="36">
        <f t="shared" si="69"/>
        <v>74420383.762867674</v>
      </c>
    </row>
    <row r="622" spans="1:21" s="27" customFormat="1" x14ac:dyDescent="0.2">
      <c r="A622" s="13">
        <v>2016</v>
      </c>
      <c r="B622" s="13" t="s">
        <v>39</v>
      </c>
      <c r="C622" s="14"/>
      <c r="D622" s="13" t="s">
        <v>83</v>
      </c>
      <c r="E622" s="27" t="s">
        <v>44</v>
      </c>
      <c r="F622" s="27" t="s">
        <v>49</v>
      </c>
      <c r="G622" s="28" t="s">
        <v>78</v>
      </c>
      <c r="H622" s="35">
        <v>140863</v>
      </c>
      <c r="I622" s="27">
        <v>287</v>
      </c>
      <c r="J622" s="30">
        <v>135</v>
      </c>
      <c r="K622" s="35">
        <f t="shared" si="63"/>
        <v>1043.4296296296295</v>
      </c>
      <c r="L622" s="32">
        <v>36.4</v>
      </c>
      <c r="M622" s="32">
        <v>3.17</v>
      </c>
      <c r="N622" s="32">
        <v>28.8</v>
      </c>
      <c r="O622" s="33">
        <v>0.52559999999999996</v>
      </c>
      <c r="P622" s="34">
        <f t="shared" si="64"/>
        <v>548.42661333333331</v>
      </c>
      <c r="Q622" s="31">
        <f t="shared" si="65"/>
        <v>5127413.2</v>
      </c>
      <c r="R622" s="36">
        <f t="shared" si="66"/>
        <v>446535.70999999996</v>
      </c>
      <c r="S622" s="36">
        <f t="shared" si="67"/>
        <v>4056854.4</v>
      </c>
      <c r="T622" s="36">
        <f t="shared" si="68"/>
        <v>74037.592799999999</v>
      </c>
      <c r="U622" s="36">
        <f t="shared" si="69"/>
        <v>77253018.033973336</v>
      </c>
    </row>
    <row r="623" spans="1:21" s="27" customFormat="1" x14ac:dyDescent="0.2">
      <c r="A623" s="13">
        <v>2016</v>
      </c>
      <c r="B623" s="13" t="s">
        <v>17</v>
      </c>
      <c r="C623" s="14"/>
      <c r="D623" s="13" t="s">
        <v>83</v>
      </c>
      <c r="E623" s="27" t="s">
        <v>44</v>
      </c>
      <c r="F623" s="27" t="s">
        <v>18</v>
      </c>
      <c r="G623" s="28" t="s">
        <v>78</v>
      </c>
      <c r="H623" s="35">
        <v>11257</v>
      </c>
      <c r="I623" s="27">
        <v>23</v>
      </c>
      <c r="J623" s="30">
        <v>10</v>
      </c>
      <c r="K623" s="35">
        <f t="shared" si="63"/>
        <v>1125.7</v>
      </c>
      <c r="L623" s="32">
        <v>35</v>
      </c>
      <c r="M623" s="32">
        <v>5.03</v>
      </c>
      <c r="N623" s="32">
        <v>29.2</v>
      </c>
      <c r="O623" s="33">
        <v>0.52600000000000002</v>
      </c>
      <c r="P623" s="34">
        <f t="shared" si="64"/>
        <v>592.11820000000012</v>
      </c>
      <c r="Q623" s="31">
        <f t="shared" si="65"/>
        <v>393995</v>
      </c>
      <c r="R623" s="36">
        <f t="shared" si="66"/>
        <v>56622.710000000006</v>
      </c>
      <c r="S623" s="36">
        <f t="shared" si="67"/>
        <v>328704.39999999997</v>
      </c>
      <c r="T623" s="36">
        <f t="shared" si="68"/>
        <v>5921.1820000000007</v>
      </c>
      <c r="U623" s="36">
        <f t="shared" si="69"/>
        <v>6665474.5774000017</v>
      </c>
    </row>
    <row r="624" spans="1:21" s="27" customFormat="1" x14ac:dyDescent="0.2">
      <c r="A624" s="13">
        <v>2016</v>
      </c>
      <c r="B624" s="13" t="s">
        <v>39</v>
      </c>
      <c r="C624" s="14"/>
      <c r="D624" s="13" t="s">
        <v>83</v>
      </c>
      <c r="E624" s="27" t="s">
        <v>44</v>
      </c>
      <c r="F624" s="27" t="s">
        <v>49</v>
      </c>
      <c r="G624" s="28" t="s">
        <v>78</v>
      </c>
      <c r="H624" s="35">
        <v>77088</v>
      </c>
      <c r="I624" s="27">
        <v>156</v>
      </c>
      <c r="J624" s="30">
        <v>75</v>
      </c>
      <c r="K624" s="35">
        <f t="shared" si="63"/>
        <v>1027.8399999999999</v>
      </c>
      <c r="L624" s="32">
        <v>35.299999999999997</v>
      </c>
      <c r="M624" s="32">
        <v>3.76</v>
      </c>
      <c r="N624" s="32">
        <v>27</v>
      </c>
      <c r="O624" s="33">
        <v>0.54239999999999999</v>
      </c>
      <c r="P624" s="34">
        <f t="shared" si="64"/>
        <v>557.50041599999997</v>
      </c>
      <c r="Q624" s="31">
        <f t="shared" si="65"/>
        <v>2721206.4</v>
      </c>
      <c r="R624" s="36">
        <f t="shared" si="66"/>
        <v>289850.88</v>
      </c>
      <c r="S624" s="36">
        <f t="shared" si="67"/>
        <v>2081376</v>
      </c>
      <c r="T624" s="36">
        <f t="shared" si="68"/>
        <v>41812.531199999998</v>
      </c>
      <c r="U624" s="36">
        <f t="shared" si="69"/>
        <v>42976592.068608001</v>
      </c>
    </row>
    <row r="625" spans="1:21" s="27" customFormat="1" x14ac:dyDescent="0.2">
      <c r="A625" s="13">
        <v>2016</v>
      </c>
      <c r="B625" s="13" t="s">
        <v>39</v>
      </c>
      <c r="C625" s="14"/>
      <c r="D625" s="13" t="s">
        <v>83</v>
      </c>
      <c r="E625" s="27" t="s">
        <v>44</v>
      </c>
      <c r="F625" s="27" t="s">
        <v>49</v>
      </c>
      <c r="G625" s="28" t="s">
        <v>78</v>
      </c>
      <c r="H625" s="35">
        <v>132512</v>
      </c>
      <c r="I625" s="27">
        <v>265</v>
      </c>
      <c r="J625" s="30">
        <v>130</v>
      </c>
      <c r="K625" s="35">
        <f t="shared" si="63"/>
        <v>1019.3230769230769</v>
      </c>
      <c r="L625" s="32">
        <v>36.4</v>
      </c>
      <c r="M625" s="32">
        <v>3.66</v>
      </c>
      <c r="N625" s="32">
        <v>28.5</v>
      </c>
      <c r="O625" s="33">
        <v>0.55369999999999997</v>
      </c>
      <c r="P625" s="34">
        <f t="shared" si="64"/>
        <v>564.39918769230758</v>
      </c>
      <c r="Q625" s="31">
        <f t="shared" si="65"/>
        <v>4823436.8</v>
      </c>
      <c r="R625" s="36">
        <f t="shared" si="66"/>
        <v>484993.92000000004</v>
      </c>
      <c r="S625" s="36">
        <f t="shared" si="67"/>
        <v>3776592</v>
      </c>
      <c r="T625" s="36">
        <f t="shared" si="68"/>
        <v>73371.89439999999</v>
      </c>
      <c r="U625" s="36">
        <f t="shared" si="69"/>
        <v>74789665.15948306</v>
      </c>
    </row>
    <row r="626" spans="1:21" s="27" customFormat="1" x14ac:dyDescent="0.2">
      <c r="A626" s="13">
        <v>2016</v>
      </c>
      <c r="B626" s="13" t="s">
        <v>39</v>
      </c>
      <c r="C626" s="14"/>
      <c r="D626" s="13" t="s">
        <v>83</v>
      </c>
      <c r="E626" s="27" t="s">
        <v>44</v>
      </c>
      <c r="F626" s="27" t="s">
        <v>49</v>
      </c>
      <c r="G626" s="28" t="s">
        <v>78</v>
      </c>
      <c r="H626" s="35">
        <v>118631</v>
      </c>
      <c r="I626" s="27">
        <v>238</v>
      </c>
      <c r="J626" s="30">
        <v>120</v>
      </c>
      <c r="K626" s="35">
        <f t="shared" si="63"/>
        <v>988.5916666666667</v>
      </c>
      <c r="L626" s="32">
        <v>36.1</v>
      </c>
      <c r="M626" s="32">
        <v>3.73</v>
      </c>
      <c r="N626" s="32">
        <v>27.7</v>
      </c>
      <c r="O626" s="33">
        <v>0.55269999999999997</v>
      </c>
      <c r="P626" s="34">
        <f t="shared" si="64"/>
        <v>546.39461416666666</v>
      </c>
      <c r="Q626" s="31">
        <f t="shared" si="65"/>
        <v>4282579.1000000006</v>
      </c>
      <c r="R626" s="36">
        <f t="shared" si="66"/>
        <v>442493.63</v>
      </c>
      <c r="S626" s="36">
        <f t="shared" si="67"/>
        <v>3286078.6999999997</v>
      </c>
      <c r="T626" s="36">
        <f t="shared" si="68"/>
        <v>65567.353699999992</v>
      </c>
      <c r="U626" s="36">
        <f t="shared" si="69"/>
        <v>64819339.473205835</v>
      </c>
    </row>
    <row r="627" spans="1:21" s="27" customFormat="1" x14ac:dyDescent="0.2">
      <c r="A627" s="13">
        <v>2016</v>
      </c>
      <c r="B627" s="13" t="s">
        <v>39</v>
      </c>
      <c r="C627" s="14">
        <v>3</v>
      </c>
      <c r="D627" s="13" t="s">
        <v>83</v>
      </c>
      <c r="E627" s="27" t="s">
        <v>44</v>
      </c>
      <c r="F627" s="27" t="s">
        <v>49</v>
      </c>
      <c r="G627" s="28" t="s">
        <v>86</v>
      </c>
      <c r="H627" s="35">
        <v>87215</v>
      </c>
      <c r="I627" s="27">
        <v>173</v>
      </c>
      <c r="J627" s="30">
        <v>60</v>
      </c>
      <c r="K627" s="35">
        <f t="shared" si="63"/>
        <v>1453.5833333333333</v>
      </c>
      <c r="L627" s="32">
        <v>36.619999999999997</v>
      </c>
      <c r="M627" s="32">
        <v>4.5449999999999999</v>
      </c>
      <c r="N627" s="32">
        <v>31.87</v>
      </c>
      <c r="O627" s="33">
        <v>0.56000000000000005</v>
      </c>
      <c r="P627" s="34">
        <f t="shared" si="64"/>
        <v>814.00666666666666</v>
      </c>
      <c r="Q627" s="31">
        <f t="shared" si="65"/>
        <v>3193813.3</v>
      </c>
      <c r="R627" s="36">
        <f t="shared" si="66"/>
        <v>396392.17499999999</v>
      </c>
      <c r="S627" s="36">
        <f t="shared" si="67"/>
        <v>2779542.0500000003</v>
      </c>
      <c r="T627" s="36">
        <f t="shared" si="68"/>
        <v>48840.4</v>
      </c>
      <c r="U627" s="36">
        <f t="shared" si="69"/>
        <v>70993591.433333337</v>
      </c>
    </row>
    <row r="628" spans="1:21" s="27" customFormat="1" x14ac:dyDescent="0.2">
      <c r="A628" s="13">
        <v>2016</v>
      </c>
      <c r="B628" s="13" t="s">
        <v>17</v>
      </c>
      <c r="C628" s="14"/>
      <c r="D628" s="13" t="s">
        <v>83</v>
      </c>
      <c r="E628" s="27" t="s">
        <v>44</v>
      </c>
      <c r="F628" s="27" t="s">
        <v>18</v>
      </c>
      <c r="G628" s="28" t="s">
        <v>78</v>
      </c>
      <c r="H628" s="35">
        <v>27074</v>
      </c>
      <c r="I628" s="27">
        <v>57</v>
      </c>
      <c r="J628" s="30">
        <v>26</v>
      </c>
      <c r="K628" s="35">
        <f t="shared" si="63"/>
        <v>1041.3076923076924</v>
      </c>
      <c r="L628" s="32">
        <v>35.9</v>
      </c>
      <c r="M628" s="32">
        <v>4.49</v>
      </c>
      <c r="N628" s="32">
        <v>28.8</v>
      </c>
      <c r="O628" s="33">
        <v>0.56279999999999997</v>
      </c>
      <c r="P628" s="34">
        <f t="shared" si="64"/>
        <v>586.04796923076924</v>
      </c>
      <c r="Q628" s="31">
        <f t="shared" si="65"/>
        <v>971956.6</v>
      </c>
      <c r="R628" s="36">
        <f t="shared" si="66"/>
        <v>121562.26000000001</v>
      </c>
      <c r="S628" s="36">
        <f t="shared" si="67"/>
        <v>779731.20000000007</v>
      </c>
      <c r="T628" s="36">
        <f t="shared" si="68"/>
        <v>15237.2472</v>
      </c>
      <c r="U628" s="36">
        <f t="shared" si="69"/>
        <v>15866662.718953846</v>
      </c>
    </row>
    <row r="629" spans="1:21" s="27" customFormat="1" x14ac:dyDescent="0.2">
      <c r="A629" s="13">
        <v>2016</v>
      </c>
      <c r="B629" s="13" t="s">
        <v>39</v>
      </c>
      <c r="C629" s="14"/>
      <c r="D629" s="13" t="s">
        <v>83</v>
      </c>
      <c r="E629" s="27" t="s">
        <v>44</v>
      </c>
      <c r="F629" s="27" t="s">
        <v>49</v>
      </c>
      <c r="G629" s="28" t="s">
        <v>78</v>
      </c>
      <c r="H629" s="35">
        <v>403705</v>
      </c>
      <c r="I629" s="27">
        <v>806</v>
      </c>
      <c r="J629" s="30">
        <v>412</v>
      </c>
      <c r="K629" s="35">
        <f t="shared" si="63"/>
        <v>979.86650485436894</v>
      </c>
      <c r="L629" s="32">
        <v>36.700000000000003</v>
      </c>
      <c r="M629" s="32">
        <v>2.98</v>
      </c>
      <c r="N629" s="32">
        <v>27.9</v>
      </c>
      <c r="O629" s="33">
        <v>0.51149999999999995</v>
      </c>
      <c r="P629" s="34">
        <f t="shared" si="64"/>
        <v>501.20171723300967</v>
      </c>
      <c r="Q629" s="31">
        <f t="shared" si="65"/>
        <v>14815973.500000002</v>
      </c>
      <c r="R629" s="36">
        <f t="shared" si="66"/>
        <v>1203040.8999999999</v>
      </c>
      <c r="S629" s="36">
        <f t="shared" si="67"/>
        <v>11263369.5</v>
      </c>
      <c r="T629" s="36">
        <f t="shared" si="68"/>
        <v>206495.10749999998</v>
      </c>
      <c r="U629" s="36">
        <f t="shared" si="69"/>
        <v>202337639.25555217</v>
      </c>
    </row>
    <row r="630" spans="1:21" s="27" customFormat="1" x14ac:dyDescent="0.2">
      <c r="A630" s="13">
        <v>2016</v>
      </c>
      <c r="B630" s="13" t="s">
        <v>39</v>
      </c>
      <c r="C630" s="14"/>
      <c r="D630" s="13" t="s">
        <v>83</v>
      </c>
      <c r="E630" s="27" t="s">
        <v>44</v>
      </c>
      <c r="F630" s="27" t="s">
        <v>49</v>
      </c>
      <c r="G630" s="28" t="s">
        <v>78</v>
      </c>
      <c r="H630" s="35">
        <v>130768</v>
      </c>
      <c r="I630" s="27">
        <v>262</v>
      </c>
      <c r="J630" s="30">
        <v>135</v>
      </c>
      <c r="K630" s="35">
        <f t="shared" si="63"/>
        <v>968.6518518518518</v>
      </c>
      <c r="L630" s="32">
        <v>36.9</v>
      </c>
      <c r="M630" s="32">
        <v>4.1100000000000003</v>
      </c>
      <c r="N630" s="32">
        <v>30.7</v>
      </c>
      <c r="O630" s="33">
        <v>0.54110000000000003</v>
      </c>
      <c r="P630" s="34">
        <f t="shared" si="64"/>
        <v>524.13751703703713</v>
      </c>
      <c r="Q630" s="31">
        <f t="shared" si="65"/>
        <v>4825339.2</v>
      </c>
      <c r="R630" s="36">
        <f t="shared" si="66"/>
        <v>537456.4800000001</v>
      </c>
      <c r="S630" s="36">
        <f t="shared" si="67"/>
        <v>4014577.6</v>
      </c>
      <c r="T630" s="36">
        <f t="shared" si="68"/>
        <v>70758.564800000007</v>
      </c>
      <c r="U630" s="36">
        <f t="shared" si="69"/>
        <v>68540414.827899277</v>
      </c>
    </row>
    <row r="631" spans="1:21" s="27" customFormat="1" x14ac:dyDescent="0.2">
      <c r="A631" s="13">
        <v>2016</v>
      </c>
      <c r="B631" s="13" t="s">
        <v>39</v>
      </c>
      <c r="C631" s="14"/>
      <c r="D631" s="13" t="s">
        <v>83</v>
      </c>
      <c r="E631" s="27" t="s">
        <v>44</v>
      </c>
      <c r="F631" s="27" t="s">
        <v>49</v>
      </c>
      <c r="G631" s="28" t="s">
        <v>78</v>
      </c>
      <c r="H631" s="35">
        <v>125425</v>
      </c>
      <c r="I631" s="27">
        <v>256</v>
      </c>
      <c r="J631" s="30">
        <v>130</v>
      </c>
      <c r="K631" s="35">
        <f t="shared" si="63"/>
        <v>964.80769230769226</v>
      </c>
      <c r="L631" s="32">
        <v>36.700000000000003</v>
      </c>
      <c r="M631" s="32">
        <v>4.18</v>
      </c>
      <c r="N631" s="32">
        <v>30</v>
      </c>
      <c r="O631" s="33">
        <v>0.55840000000000001</v>
      </c>
      <c r="P631" s="34">
        <f t="shared" si="64"/>
        <v>538.74861538461539</v>
      </c>
      <c r="Q631" s="31">
        <f t="shared" si="65"/>
        <v>4603097.5</v>
      </c>
      <c r="R631" s="36">
        <f t="shared" si="66"/>
        <v>524276.49999999994</v>
      </c>
      <c r="S631" s="36">
        <f t="shared" si="67"/>
        <v>3762750</v>
      </c>
      <c r="T631" s="36">
        <f t="shared" si="68"/>
        <v>70037.320000000007</v>
      </c>
      <c r="U631" s="36">
        <f t="shared" si="69"/>
        <v>67572545.08461538</v>
      </c>
    </row>
    <row r="632" spans="1:21" s="27" customFormat="1" x14ac:dyDescent="0.2">
      <c r="A632" s="13">
        <v>2016</v>
      </c>
      <c r="B632" s="13" t="s">
        <v>39</v>
      </c>
      <c r="C632" s="14"/>
      <c r="D632" s="13" t="s">
        <v>83</v>
      </c>
      <c r="E632" s="27" t="s">
        <v>44</v>
      </c>
      <c r="F632" s="27" t="s">
        <v>49</v>
      </c>
      <c r="G632" s="28" t="s">
        <v>78</v>
      </c>
      <c r="H632" s="35">
        <v>106891</v>
      </c>
      <c r="I632" s="27">
        <v>218</v>
      </c>
      <c r="J632" s="30">
        <v>120</v>
      </c>
      <c r="K632" s="35">
        <f t="shared" si="63"/>
        <v>890.75833333333333</v>
      </c>
      <c r="L632" s="32">
        <v>36.700000000000003</v>
      </c>
      <c r="M632" s="32">
        <v>3.97</v>
      </c>
      <c r="N632" s="32">
        <v>29.7</v>
      </c>
      <c r="O632" s="33">
        <v>0.55630000000000002</v>
      </c>
      <c r="P632" s="34">
        <f t="shared" si="64"/>
        <v>495.52886083333334</v>
      </c>
      <c r="Q632" s="31">
        <f t="shared" si="65"/>
        <v>3922899.7</v>
      </c>
      <c r="R632" s="36">
        <f t="shared" si="66"/>
        <v>424357.27</v>
      </c>
      <c r="S632" s="36">
        <f t="shared" si="67"/>
        <v>3174662.6999999997</v>
      </c>
      <c r="T632" s="36">
        <f t="shared" si="68"/>
        <v>59463.463300000003</v>
      </c>
      <c r="U632" s="36">
        <f t="shared" si="69"/>
        <v>52967575.463335834</v>
      </c>
    </row>
    <row r="633" spans="1:21" s="27" customFormat="1" x14ac:dyDescent="0.2">
      <c r="A633" s="13">
        <v>2016</v>
      </c>
      <c r="B633" s="13" t="s">
        <v>39</v>
      </c>
      <c r="C633" s="14"/>
      <c r="D633" s="13" t="s">
        <v>83</v>
      </c>
      <c r="E633" s="27" t="s">
        <v>44</v>
      </c>
      <c r="F633" s="27" t="s">
        <v>49</v>
      </c>
      <c r="G633" s="28" t="s">
        <v>78</v>
      </c>
      <c r="H633" s="35">
        <v>106806</v>
      </c>
      <c r="I633" s="27">
        <v>208</v>
      </c>
      <c r="J633" s="30">
        <v>135</v>
      </c>
      <c r="K633" s="35">
        <f t="shared" si="63"/>
        <v>791.15555555555557</v>
      </c>
      <c r="L633" s="32">
        <v>37.200000000000003</v>
      </c>
      <c r="M633" s="32">
        <v>4.37</v>
      </c>
      <c r="N633" s="32">
        <v>31</v>
      </c>
      <c r="O633" s="33">
        <v>0.55669999999999997</v>
      </c>
      <c r="P633" s="34">
        <f t="shared" si="64"/>
        <v>440.43629777777772</v>
      </c>
      <c r="Q633" s="31">
        <f t="shared" si="65"/>
        <v>3973183.2</v>
      </c>
      <c r="R633" s="36">
        <f t="shared" si="66"/>
        <v>466742.22000000003</v>
      </c>
      <c r="S633" s="36">
        <f t="shared" si="67"/>
        <v>3310986</v>
      </c>
      <c r="T633" s="36">
        <f t="shared" si="68"/>
        <v>59458.900199999996</v>
      </c>
      <c r="U633" s="36">
        <f t="shared" si="69"/>
        <v>47041239.220453329</v>
      </c>
    </row>
    <row r="634" spans="1:21" s="27" customFormat="1" x14ac:dyDescent="0.2">
      <c r="A634" s="13">
        <v>2016</v>
      </c>
      <c r="B634" s="13" t="s">
        <v>39</v>
      </c>
      <c r="C634" s="14"/>
      <c r="D634" s="13" t="s">
        <v>83</v>
      </c>
      <c r="E634" s="27" t="s">
        <v>44</v>
      </c>
      <c r="F634" s="27" t="s">
        <v>49</v>
      </c>
      <c r="G634" s="28" t="s">
        <v>78</v>
      </c>
      <c r="H634" s="35">
        <v>114082</v>
      </c>
      <c r="I634" s="27">
        <v>232</v>
      </c>
      <c r="J634" s="30">
        <v>155</v>
      </c>
      <c r="K634" s="35">
        <f t="shared" si="63"/>
        <v>736.01290322580644</v>
      </c>
      <c r="L634" s="32">
        <v>35.200000000000003</v>
      </c>
      <c r="M634" s="32">
        <v>3.87</v>
      </c>
      <c r="N634" s="32">
        <v>26.8</v>
      </c>
      <c r="O634" s="33">
        <v>0.54749999999999999</v>
      </c>
      <c r="P634" s="34">
        <f t="shared" si="64"/>
        <v>402.96706451612903</v>
      </c>
      <c r="Q634" s="31">
        <f t="shared" si="65"/>
        <v>4015686.4000000004</v>
      </c>
      <c r="R634" s="36">
        <f t="shared" si="66"/>
        <v>441497.34</v>
      </c>
      <c r="S634" s="36">
        <f t="shared" si="67"/>
        <v>3057397.6</v>
      </c>
      <c r="T634" s="36">
        <f t="shared" si="68"/>
        <v>62459.894999999997</v>
      </c>
      <c r="U634" s="36">
        <f t="shared" si="69"/>
        <v>45971288.654129028</v>
      </c>
    </row>
    <row r="635" spans="1:21" s="27" customFormat="1" x14ac:dyDescent="0.2">
      <c r="A635" s="13">
        <v>2016</v>
      </c>
      <c r="B635" s="13" t="s">
        <v>39</v>
      </c>
      <c r="C635" s="14"/>
      <c r="D635" s="13" t="s">
        <v>83</v>
      </c>
      <c r="E635" s="27" t="s">
        <v>44</v>
      </c>
      <c r="F635" s="27" t="s">
        <v>49</v>
      </c>
      <c r="G635" s="28" t="s">
        <v>78</v>
      </c>
      <c r="H635" s="35">
        <v>251054</v>
      </c>
      <c r="I635" s="27">
        <v>505</v>
      </c>
      <c r="J635" s="30">
        <v>350</v>
      </c>
      <c r="K635" s="35">
        <f t="shared" si="63"/>
        <v>717.29714285714283</v>
      </c>
      <c r="L635" s="32">
        <v>36.700000000000003</v>
      </c>
      <c r="M635" s="32">
        <v>4.51</v>
      </c>
      <c r="N635" s="32">
        <v>29.3</v>
      </c>
      <c r="O635" s="33">
        <v>0.55669999999999997</v>
      </c>
      <c r="P635" s="34">
        <f t="shared" si="64"/>
        <v>399.31931942857148</v>
      </c>
      <c r="Q635" s="31">
        <f t="shared" si="65"/>
        <v>9213681.8000000007</v>
      </c>
      <c r="R635" s="36">
        <f t="shared" si="66"/>
        <v>1132253.54</v>
      </c>
      <c r="S635" s="36">
        <f t="shared" si="67"/>
        <v>7355882.2000000002</v>
      </c>
      <c r="T635" s="36">
        <f t="shared" si="68"/>
        <v>139761.76180000001</v>
      </c>
      <c r="U635" s="36">
        <f t="shared" si="69"/>
        <v>100250712.41982058</v>
      </c>
    </row>
    <row r="636" spans="1:21" s="27" customFormat="1" x14ac:dyDescent="0.2">
      <c r="A636" s="13">
        <v>2016</v>
      </c>
      <c r="B636" s="13" t="s">
        <v>39</v>
      </c>
      <c r="C636" s="14"/>
      <c r="D636" s="13" t="s">
        <v>83</v>
      </c>
      <c r="E636" s="27" t="s">
        <v>44</v>
      </c>
      <c r="F636" s="27" t="s">
        <v>49</v>
      </c>
      <c r="G636" s="28" t="s">
        <v>78</v>
      </c>
      <c r="H636" s="35">
        <v>92290</v>
      </c>
      <c r="I636" s="27">
        <v>193</v>
      </c>
      <c r="J636" s="30">
        <v>130</v>
      </c>
      <c r="K636" s="35">
        <f t="shared" si="63"/>
        <v>709.92307692307691</v>
      </c>
      <c r="L636" s="32">
        <v>35.4</v>
      </c>
      <c r="M636" s="32">
        <v>2.78</v>
      </c>
      <c r="N636" s="32">
        <v>29.2</v>
      </c>
      <c r="O636" s="33">
        <v>0.4874</v>
      </c>
      <c r="P636" s="34">
        <f t="shared" si="64"/>
        <v>346.0165076923077</v>
      </c>
      <c r="Q636" s="31">
        <f t="shared" si="65"/>
        <v>3267066</v>
      </c>
      <c r="R636" s="36">
        <f t="shared" si="66"/>
        <v>256566.19999999998</v>
      </c>
      <c r="S636" s="36">
        <f t="shared" si="67"/>
        <v>2694868</v>
      </c>
      <c r="T636" s="36">
        <f t="shared" si="68"/>
        <v>44982.146000000001</v>
      </c>
      <c r="U636" s="36">
        <f t="shared" si="69"/>
        <v>31933863.494923078</v>
      </c>
    </row>
    <row r="637" spans="1:21" s="27" customFormat="1" x14ac:dyDescent="0.2">
      <c r="A637" s="13">
        <v>2016</v>
      </c>
      <c r="B637" s="13" t="s">
        <v>39</v>
      </c>
      <c r="C637" s="14"/>
      <c r="D637" s="13" t="s">
        <v>83</v>
      </c>
      <c r="E637" s="27" t="s">
        <v>44</v>
      </c>
      <c r="F637" s="27" t="s">
        <v>49</v>
      </c>
      <c r="G637" s="28" t="s">
        <v>78</v>
      </c>
      <c r="H637" s="35">
        <v>98699</v>
      </c>
      <c r="I637" s="27">
        <v>204</v>
      </c>
      <c r="J637" s="30">
        <v>140</v>
      </c>
      <c r="K637" s="35">
        <f t="shared" si="63"/>
        <v>704.99285714285713</v>
      </c>
      <c r="L637" s="32">
        <v>35.299999999999997</v>
      </c>
      <c r="M637" s="32">
        <v>3.71</v>
      </c>
      <c r="N637" s="32">
        <v>27.5</v>
      </c>
      <c r="O637" s="33">
        <v>0.54410000000000003</v>
      </c>
      <c r="P637" s="34">
        <f t="shared" si="64"/>
        <v>383.58661357142864</v>
      </c>
      <c r="Q637" s="31">
        <f t="shared" si="65"/>
        <v>3484074.6999999997</v>
      </c>
      <c r="R637" s="36">
        <f t="shared" si="66"/>
        <v>366173.29</v>
      </c>
      <c r="S637" s="36">
        <f t="shared" si="67"/>
        <v>2714222.5</v>
      </c>
      <c r="T637" s="36">
        <f t="shared" si="68"/>
        <v>53702.125900000006</v>
      </c>
      <c r="U637" s="36">
        <f t="shared" si="69"/>
        <v>37859615.172886439</v>
      </c>
    </row>
    <row r="638" spans="1:21" s="27" customFormat="1" x14ac:dyDescent="0.2">
      <c r="A638" s="13">
        <v>2016</v>
      </c>
      <c r="B638" s="13" t="s">
        <v>39</v>
      </c>
      <c r="C638" s="14"/>
      <c r="D638" s="13" t="s">
        <v>83</v>
      </c>
      <c r="E638" s="27" t="s">
        <v>44</v>
      </c>
      <c r="F638" s="27" t="s">
        <v>49</v>
      </c>
      <c r="G638" s="28" t="s">
        <v>78</v>
      </c>
      <c r="H638" s="35">
        <v>71043</v>
      </c>
      <c r="I638" s="27">
        <v>143</v>
      </c>
      <c r="J638" s="30">
        <v>130</v>
      </c>
      <c r="K638" s="35">
        <f t="shared" si="63"/>
        <v>546.48461538461538</v>
      </c>
      <c r="L638" s="32">
        <v>36.700000000000003</v>
      </c>
      <c r="M638" s="32">
        <v>4.2300000000000004</v>
      </c>
      <c r="N638" s="32">
        <v>30.3</v>
      </c>
      <c r="O638" s="33">
        <v>0.55259999999999998</v>
      </c>
      <c r="P638" s="34">
        <f t="shared" si="64"/>
        <v>301.98739846153848</v>
      </c>
      <c r="Q638" s="31">
        <f t="shared" si="65"/>
        <v>2607278.1</v>
      </c>
      <c r="R638" s="36">
        <f t="shared" si="66"/>
        <v>300511.89</v>
      </c>
      <c r="S638" s="36">
        <f t="shared" si="67"/>
        <v>2152602.9</v>
      </c>
      <c r="T638" s="36">
        <f t="shared" si="68"/>
        <v>39258.361799999999</v>
      </c>
      <c r="U638" s="36">
        <f t="shared" si="69"/>
        <v>21454090.748903077</v>
      </c>
    </row>
    <row r="639" spans="1:21" s="27" customFormat="1" x14ac:dyDescent="0.2">
      <c r="A639" s="13">
        <v>2016</v>
      </c>
      <c r="B639" s="13" t="s">
        <v>17</v>
      </c>
      <c r="C639" s="14"/>
      <c r="D639" s="13" t="s">
        <v>83</v>
      </c>
      <c r="E639" s="27" t="s">
        <v>44</v>
      </c>
      <c r="F639" s="27" t="s">
        <v>18</v>
      </c>
      <c r="G639" s="28" t="s">
        <v>78</v>
      </c>
      <c r="H639" s="35">
        <v>99544</v>
      </c>
      <c r="I639" s="27">
        <v>202</v>
      </c>
      <c r="J639" s="30">
        <v>96.8</v>
      </c>
      <c r="K639" s="35">
        <f t="shared" si="63"/>
        <v>1028.3471074380166</v>
      </c>
      <c r="L639" s="32">
        <v>35.700000000000003</v>
      </c>
      <c r="M639" s="32">
        <v>4.34</v>
      </c>
      <c r="N639" s="32">
        <v>28.6</v>
      </c>
      <c r="O639" s="33">
        <v>0.55840000000000001</v>
      </c>
      <c r="P639" s="34">
        <f t="shared" si="64"/>
        <v>574.22902479338848</v>
      </c>
      <c r="Q639" s="31">
        <f t="shared" si="65"/>
        <v>3553720.8000000003</v>
      </c>
      <c r="R639" s="36">
        <f t="shared" si="66"/>
        <v>432020.95999999996</v>
      </c>
      <c r="S639" s="36">
        <f t="shared" si="67"/>
        <v>2846958.4000000004</v>
      </c>
      <c r="T639" s="36">
        <f t="shared" si="68"/>
        <v>55585.369599999998</v>
      </c>
      <c r="U639" s="36">
        <f t="shared" si="69"/>
        <v>57161054.044033065</v>
      </c>
    </row>
    <row r="640" spans="1:21" s="27" customFormat="1" x14ac:dyDescent="0.2">
      <c r="A640" s="13">
        <v>2016</v>
      </c>
      <c r="B640" s="13" t="s">
        <v>39</v>
      </c>
      <c r="C640" s="14"/>
      <c r="D640" s="13" t="s">
        <v>83</v>
      </c>
      <c r="E640" s="27" t="s">
        <v>44</v>
      </c>
      <c r="F640" s="27" t="s">
        <v>49</v>
      </c>
      <c r="G640" s="28" t="s">
        <v>78</v>
      </c>
      <c r="H640" s="35">
        <v>109657</v>
      </c>
      <c r="I640" s="27">
        <v>225</v>
      </c>
      <c r="J640" s="30">
        <v>135</v>
      </c>
      <c r="K640" s="35">
        <f t="shared" si="63"/>
        <v>812.27407407407406</v>
      </c>
      <c r="L640" s="32">
        <v>36.6</v>
      </c>
      <c r="M640" s="32">
        <v>3.24</v>
      </c>
      <c r="N640" s="32">
        <v>29</v>
      </c>
      <c r="O640" s="33">
        <v>0.50770000000000004</v>
      </c>
      <c r="P640" s="34">
        <f t="shared" si="64"/>
        <v>412.39154740740747</v>
      </c>
      <c r="Q640" s="31">
        <f t="shared" si="65"/>
        <v>4013446.2</v>
      </c>
      <c r="R640" s="36">
        <f t="shared" si="66"/>
        <v>355288.68000000005</v>
      </c>
      <c r="S640" s="36">
        <f t="shared" si="67"/>
        <v>3180053</v>
      </c>
      <c r="T640" s="36">
        <f t="shared" si="68"/>
        <v>55672.858900000007</v>
      </c>
      <c r="U640" s="36">
        <f t="shared" si="69"/>
        <v>45221619.914054081</v>
      </c>
    </row>
    <row r="641" spans="1:21" s="27" customFormat="1" x14ac:dyDescent="0.2">
      <c r="A641" s="13">
        <v>2016</v>
      </c>
      <c r="B641" s="13" t="s">
        <v>39</v>
      </c>
      <c r="C641" s="14"/>
      <c r="D641" s="13" t="s">
        <v>83</v>
      </c>
      <c r="E641" s="27" t="s">
        <v>44</v>
      </c>
      <c r="F641" s="27" t="s">
        <v>49</v>
      </c>
      <c r="G641" s="28" t="s">
        <v>78</v>
      </c>
      <c r="H641" s="35">
        <v>85121</v>
      </c>
      <c r="I641" s="27">
        <v>173</v>
      </c>
      <c r="J641" s="30">
        <v>102</v>
      </c>
      <c r="K641" s="35">
        <f t="shared" si="63"/>
        <v>834.51960784313724</v>
      </c>
      <c r="L641" s="32">
        <v>35.4</v>
      </c>
      <c r="M641" s="32">
        <v>3.26</v>
      </c>
      <c r="N641" s="32">
        <v>27.9</v>
      </c>
      <c r="O641" s="33">
        <v>0.49609999999999999</v>
      </c>
      <c r="P641" s="34">
        <f t="shared" si="64"/>
        <v>414.00517745098034</v>
      </c>
      <c r="Q641" s="31">
        <f t="shared" si="65"/>
        <v>3013283.4</v>
      </c>
      <c r="R641" s="36">
        <f t="shared" si="66"/>
        <v>277494.45999999996</v>
      </c>
      <c r="S641" s="36">
        <f t="shared" si="67"/>
        <v>2374875.9</v>
      </c>
      <c r="T641" s="36">
        <f t="shared" si="68"/>
        <v>42228.528099999996</v>
      </c>
      <c r="U641" s="36">
        <f t="shared" si="69"/>
        <v>35240534.7098049</v>
      </c>
    </row>
    <row r="642" spans="1:21" s="27" customFormat="1" x14ac:dyDescent="0.2">
      <c r="A642" s="13">
        <v>2016</v>
      </c>
      <c r="B642" s="13" t="s">
        <v>17</v>
      </c>
      <c r="C642" s="14"/>
      <c r="D642" s="13" t="s">
        <v>83</v>
      </c>
      <c r="E642" s="27" t="s">
        <v>44</v>
      </c>
      <c r="F642" s="27" t="s">
        <v>18</v>
      </c>
      <c r="G642" s="28" t="s">
        <v>78</v>
      </c>
      <c r="H642" s="35">
        <v>88045</v>
      </c>
      <c r="I642" s="27">
        <v>178</v>
      </c>
      <c r="J642" s="30">
        <v>93</v>
      </c>
      <c r="K642" s="35">
        <f t="shared" si="63"/>
        <v>946.72043010752691</v>
      </c>
      <c r="L642" s="32">
        <v>36</v>
      </c>
      <c r="M642" s="32">
        <v>4.28</v>
      </c>
      <c r="N642" s="32">
        <v>27.5</v>
      </c>
      <c r="O642" s="33">
        <v>0.55879999999999996</v>
      </c>
      <c r="P642" s="34">
        <f t="shared" si="64"/>
        <v>529.02737634408595</v>
      </c>
      <c r="Q642" s="31">
        <f t="shared" si="65"/>
        <v>3169620</v>
      </c>
      <c r="R642" s="36">
        <f t="shared" si="66"/>
        <v>376832.60000000003</v>
      </c>
      <c r="S642" s="36">
        <f t="shared" si="67"/>
        <v>2421237.5</v>
      </c>
      <c r="T642" s="36">
        <f t="shared" si="68"/>
        <v>49199.545999999995</v>
      </c>
      <c r="U642" s="36">
        <f t="shared" si="69"/>
        <v>46578215.350215048</v>
      </c>
    </row>
    <row r="643" spans="1:21" s="27" customFormat="1" x14ac:dyDescent="0.2">
      <c r="A643" s="13">
        <v>2016</v>
      </c>
      <c r="B643" s="13" t="s">
        <v>39</v>
      </c>
      <c r="C643" s="14"/>
      <c r="D643" s="13" t="s">
        <v>83</v>
      </c>
      <c r="E643" s="27" t="s">
        <v>44</v>
      </c>
      <c r="F643" s="27" t="s">
        <v>49</v>
      </c>
      <c r="G643" s="28" t="s">
        <v>78</v>
      </c>
      <c r="H643" s="35">
        <v>108764</v>
      </c>
      <c r="I643" s="27">
        <v>220</v>
      </c>
      <c r="J643" s="30">
        <v>135</v>
      </c>
      <c r="K643" s="35">
        <f t="shared" ref="K643:K706" si="70">IF(J643="",0,H643/J643)</f>
        <v>805.65925925925922</v>
      </c>
      <c r="L643" s="32">
        <v>37</v>
      </c>
      <c r="M643" s="32">
        <v>3.47</v>
      </c>
      <c r="N643" s="32">
        <v>30.1</v>
      </c>
      <c r="O643" s="33">
        <v>0.54579999999999995</v>
      </c>
      <c r="P643" s="34">
        <f t="shared" ref="P643:P706" si="71">IF(J643="",0,O643*H643/J643)</f>
        <v>439.72882370370371</v>
      </c>
      <c r="Q643" s="31">
        <f t="shared" ref="Q643:Q706" si="72">$H643*L643</f>
        <v>4024268</v>
      </c>
      <c r="R643" s="36">
        <f t="shared" ref="R643:R706" si="73">$H643*M643</f>
        <v>377411.08</v>
      </c>
      <c r="S643" s="36">
        <f t="shared" ref="S643:S706" si="74">$H643*N643</f>
        <v>3273796.4000000004</v>
      </c>
      <c r="T643" s="36">
        <f t="shared" ref="T643:T706" si="75">$H643*O643</f>
        <v>59363.391199999998</v>
      </c>
      <c r="U643" s="36">
        <f t="shared" ref="U643:U706" si="76">$H643*P643</f>
        <v>47826665.781309627</v>
      </c>
    </row>
    <row r="644" spans="1:21" s="27" customFormat="1" x14ac:dyDescent="0.2">
      <c r="A644" s="13">
        <v>2016</v>
      </c>
      <c r="B644" s="13" t="s">
        <v>39</v>
      </c>
      <c r="C644" s="14"/>
      <c r="D644" s="13" t="s">
        <v>83</v>
      </c>
      <c r="E644" s="27" t="s">
        <v>44</v>
      </c>
      <c r="F644" s="27" t="s">
        <v>49</v>
      </c>
      <c r="G644" s="28" t="s">
        <v>78</v>
      </c>
      <c r="H644" s="35">
        <v>157858</v>
      </c>
      <c r="I644" s="27">
        <v>319</v>
      </c>
      <c r="J644" s="30">
        <v>135</v>
      </c>
      <c r="K644" s="35">
        <f t="shared" si="70"/>
        <v>1169.3185185185184</v>
      </c>
      <c r="L644" s="32">
        <v>36.9</v>
      </c>
      <c r="M644" s="32">
        <v>4.43</v>
      </c>
      <c r="N644" s="32">
        <v>29.5</v>
      </c>
      <c r="O644" s="33">
        <v>0.55920000000000003</v>
      </c>
      <c r="P644" s="34">
        <f t="shared" si="71"/>
        <v>653.88291555555554</v>
      </c>
      <c r="Q644" s="31">
        <f t="shared" si="72"/>
        <v>5824960.2000000002</v>
      </c>
      <c r="R644" s="36">
        <f t="shared" si="73"/>
        <v>699310.94</v>
      </c>
      <c r="S644" s="36">
        <f t="shared" si="74"/>
        <v>4656811</v>
      </c>
      <c r="T644" s="36">
        <f t="shared" si="75"/>
        <v>88274.193599999999</v>
      </c>
      <c r="U644" s="36">
        <f t="shared" si="76"/>
        <v>103220649.28376889</v>
      </c>
    </row>
    <row r="645" spans="1:21" s="27" customFormat="1" x14ac:dyDescent="0.2">
      <c r="A645" s="13">
        <v>2016</v>
      </c>
      <c r="B645" s="13" t="s">
        <v>39</v>
      </c>
      <c r="C645" s="14"/>
      <c r="D645" s="13" t="s">
        <v>83</v>
      </c>
      <c r="E645" s="27" t="s">
        <v>44</v>
      </c>
      <c r="F645" s="27" t="s">
        <v>49</v>
      </c>
      <c r="G645" s="28" t="s">
        <v>78</v>
      </c>
      <c r="H645" s="35">
        <v>155732</v>
      </c>
      <c r="I645" s="27">
        <v>317</v>
      </c>
      <c r="J645" s="30">
        <v>135</v>
      </c>
      <c r="K645" s="35">
        <f t="shared" si="70"/>
        <v>1153.5703703703705</v>
      </c>
      <c r="L645" s="32">
        <v>36.799999999999997</v>
      </c>
      <c r="M645" s="32">
        <v>3.53</v>
      </c>
      <c r="N645" s="32">
        <v>30</v>
      </c>
      <c r="O645" s="33">
        <v>0.5262</v>
      </c>
      <c r="P645" s="34">
        <f t="shared" si="71"/>
        <v>607.00872888888887</v>
      </c>
      <c r="Q645" s="31">
        <f t="shared" si="72"/>
        <v>5730937.5999999996</v>
      </c>
      <c r="R645" s="36">
        <f t="shared" si="73"/>
        <v>549733.96</v>
      </c>
      <c r="S645" s="36">
        <f t="shared" si="74"/>
        <v>4671960</v>
      </c>
      <c r="T645" s="36">
        <f t="shared" si="75"/>
        <v>81946.178400000004</v>
      </c>
      <c r="U645" s="36">
        <f t="shared" si="76"/>
        <v>94530683.367324442</v>
      </c>
    </row>
    <row r="646" spans="1:21" s="27" customFormat="1" x14ac:dyDescent="0.2">
      <c r="A646" s="13">
        <v>2016</v>
      </c>
      <c r="B646" s="13" t="s">
        <v>39</v>
      </c>
      <c r="C646" s="14"/>
      <c r="D646" s="13" t="s">
        <v>83</v>
      </c>
      <c r="E646" s="27" t="s">
        <v>44</v>
      </c>
      <c r="F646" s="27" t="s">
        <v>49</v>
      </c>
      <c r="G646" s="28" t="s">
        <v>78</v>
      </c>
      <c r="H646" s="35">
        <v>121759</v>
      </c>
      <c r="I646" s="27">
        <v>248</v>
      </c>
      <c r="J646" s="30">
        <v>118</v>
      </c>
      <c r="K646" s="35">
        <f t="shared" si="70"/>
        <v>1031.8559322033898</v>
      </c>
      <c r="L646" s="32">
        <v>36.9</v>
      </c>
      <c r="M646" s="32">
        <v>3.02</v>
      </c>
      <c r="N646" s="32">
        <v>29.1</v>
      </c>
      <c r="O646" s="33">
        <v>0.48509999999999998</v>
      </c>
      <c r="P646" s="34">
        <f t="shared" si="71"/>
        <v>500.55331271186441</v>
      </c>
      <c r="Q646" s="31">
        <f t="shared" si="72"/>
        <v>4492907.0999999996</v>
      </c>
      <c r="R646" s="36">
        <f t="shared" si="73"/>
        <v>367712.18</v>
      </c>
      <c r="S646" s="36">
        <f t="shared" si="74"/>
        <v>3543186.9000000004</v>
      </c>
      <c r="T646" s="36">
        <f t="shared" si="75"/>
        <v>59065.2909</v>
      </c>
      <c r="U646" s="36">
        <f t="shared" si="76"/>
        <v>60946870.802483901</v>
      </c>
    </row>
    <row r="647" spans="1:21" s="27" customFormat="1" x14ac:dyDescent="0.2">
      <c r="A647" s="13">
        <v>2016</v>
      </c>
      <c r="B647" s="13" t="s">
        <v>39</v>
      </c>
      <c r="C647" s="14"/>
      <c r="D647" s="13" t="s">
        <v>83</v>
      </c>
      <c r="E647" s="27" t="s">
        <v>44</v>
      </c>
      <c r="F647" s="27" t="s">
        <v>49</v>
      </c>
      <c r="G647" s="28" t="s">
        <v>78</v>
      </c>
      <c r="H647" s="35">
        <v>109221</v>
      </c>
      <c r="I647" s="27">
        <v>223</v>
      </c>
      <c r="J647" s="30">
        <v>135</v>
      </c>
      <c r="K647" s="35">
        <f t="shared" si="70"/>
        <v>809.04444444444448</v>
      </c>
      <c r="L647" s="32">
        <v>36.4</v>
      </c>
      <c r="M647" s="32">
        <v>3.2</v>
      </c>
      <c r="N647" s="32">
        <v>28.2</v>
      </c>
      <c r="O647" s="33">
        <v>0.51959999999999995</v>
      </c>
      <c r="P647" s="34">
        <f t="shared" si="71"/>
        <v>420.3794933333333</v>
      </c>
      <c r="Q647" s="31">
        <f t="shared" si="72"/>
        <v>3975644.4</v>
      </c>
      <c r="R647" s="36">
        <f t="shared" si="73"/>
        <v>349507.2</v>
      </c>
      <c r="S647" s="36">
        <f t="shared" si="74"/>
        <v>3080032.1999999997</v>
      </c>
      <c r="T647" s="36">
        <f t="shared" si="75"/>
        <v>56751.231599999992</v>
      </c>
      <c r="U647" s="36">
        <f t="shared" si="76"/>
        <v>45914268.64136</v>
      </c>
    </row>
    <row r="648" spans="1:21" s="27" customFormat="1" x14ac:dyDescent="0.2">
      <c r="A648" s="13">
        <v>2016</v>
      </c>
      <c r="B648" s="13" t="s">
        <v>39</v>
      </c>
      <c r="C648" s="14"/>
      <c r="D648" s="13" t="s">
        <v>83</v>
      </c>
      <c r="E648" s="27" t="s">
        <v>44</v>
      </c>
      <c r="F648" s="27" t="s">
        <v>18</v>
      </c>
      <c r="G648" s="28" t="s">
        <v>88</v>
      </c>
      <c r="H648" s="35">
        <f>85967+98891</f>
        <v>184858</v>
      </c>
      <c r="I648" s="27">
        <v>175</v>
      </c>
      <c r="J648" s="30">
        <v>117</v>
      </c>
      <c r="K648" s="35">
        <f t="shared" si="70"/>
        <v>1579.982905982906</v>
      </c>
      <c r="L648" s="32">
        <v>36.299999999999997</v>
      </c>
      <c r="M648" s="32">
        <v>4.5599999999999996</v>
      </c>
      <c r="N648" s="32">
        <v>30.8</v>
      </c>
      <c r="O648" s="33">
        <v>0.56540000000000001</v>
      </c>
      <c r="P648" s="34">
        <f t="shared" si="71"/>
        <v>893.32233504273506</v>
      </c>
      <c r="Q648" s="31">
        <f t="shared" si="72"/>
        <v>6710345.3999999994</v>
      </c>
      <c r="R648" s="36">
        <f t="shared" si="73"/>
        <v>842952.48</v>
      </c>
      <c r="S648" s="36">
        <f t="shared" si="74"/>
        <v>5693626.4000000004</v>
      </c>
      <c r="T648" s="36">
        <f t="shared" si="75"/>
        <v>104518.7132</v>
      </c>
      <c r="U648" s="36">
        <f t="shared" si="76"/>
        <v>165137780.21132991</v>
      </c>
    </row>
    <row r="649" spans="1:21" s="27" customFormat="1" x14ac:dyDescent="0.2">
      <c r="A649" s="13">
        <v>2016</v>
      </c>
      <c r="B649" s="13" t="s">
        <v>19</v>
      </c>
      <c r="C649" s="14"/>
      <c r="D649" s="13" t="s">
        <v>83</v>
      </c>
      <c r="E649" s="27" t="s">
        <v>44</v>
      </c>
      <c r="F649" s="27" t="s">
        <v>18</v>
      </c>
      <c r="G649" s="28" t="s">
        <v>88</v>
      </c>
      <c r="H649" s="35">
        <v>113026</v>
      </c>
      <c r="I649" s="27">
        <v>229</v>
      </c>
      <c r="J649" s="30">
        <v>72</v>
      </c>
      <c r="K649" s="35">
        <f t="shared" si="70"/>
        <v>1569.8055555555557</v>
      </c>
      <c r="L649" s="32">
        <v>36.5</v>
      </c>
      <c r="M649" s="32">
        <v>4.3</v>
      </c>
      <c r="N649" s="32">
        <v>30.4</v>
      </c>
      <c r="O649" s="33">
        <v>0.55689999999999995</v>
      </c>
      <c r="P649" s="34">
        <f t="shared" si="71"/>
        <v>874.2247138888888</v>
      </c>
      <c r="Q649" s="31">
        <f t="shared" si="72"/>
        <v>4125449</v>
      </c>
      <c r="R649" s="36">
        <f t="shared" si="73"/>
        <v>486011.8</v>
      </c>
      <c r="S649" s="36">
        <f t="shared" si="74"/>
        <v>3435990.4</v>
      </c>
      <c r="T649" s="36">
        <f t="shared" si="75"/>
        <v>62944.179399999994</v>
      </c>
      <c r="U649" s="36">
        <f t="shared" si="76"/>
        <v>98810122.512005553</v>
      </c>
    </row>
    <row r="650" spans="1:21" s="27" customFormat="1" x14ac:dyDescent="0.2">
      <c r="A650" s="13">
        <v>2016</v>
      </c>
      <c r="B650" s="13" t="s">
        <v>17</v>
      </c>
      <c r="C650" s="14"/>
      <c r="D650" s="13" t="s">
        <v>83</v>
      </c>
      <c r="E650" s="27" t="s">
        <v>44</v>
      </c>
      <c r="F650" s="27" t="s">
        <v>47</v>
      </c>
      <c r="G650" s="28" t="s">
        <v>86</v>
      </c>
      <c r="H650" s="35">
        <v>12163</v>
      </c>
      <c r="I650" s="27">
        <v>26</v>
      </c>
      <c r="J650" s="30">
        <v>21</v>
      </c>
      <c r="K650" s="35">
        <f t="shared" si="70"/>
        <v>579.19047619047615</v>
      </c>
      <c r="L650" s="32">
        <v>36.15</v>
      </c>
      <c r="M650" s="32">
        <v>3.9</v>
      </c>
      <c r="N650" s="32">
        <v>29.7</v>
      </c>
      <c r="O650" s="33">
        <v>0.53200000000000003</v>
      </c>
      <c r="P650" s="34">
        <f t="shared" si="71"/>
        <v>308.12933333333336</v>
      </c>
      <c r="Q650" s="31">
        <f t="shared" si="72"/>
        <v>439692.45</v>
      </c>
      <c r="R650" s="36">
        <f t="shared" si="73"/>
        <v>47435.7</v>
      </c>
      <c r="S650" s="36">
        <f t="shared" si="74"/>
        <v>361241.1</v>
      </c>
      <c r="T650" s="36">
        <f t="shared" si="75"/>
        <v>6470.7160000000003</v>
      </c>
      <c r="U650" s="36">
        <f t="shared" si="76"/>
        <v>3747777.0813333336</v>
      </c>
    </row>
    <row r="651" spans="1:21" s="27" customFormat="1" x14ac:dyDescent="0.2">
      <c r="A651" s="13">
        <v>2016</v>
      </c>
      <c r="B651" s="13" t="s">
        <v>39</v>
      </c>
      <c r="C651" s="14"/>
      <c r="D651" s="13" t="s">
        <v>83</v>
      </c>
      <c r="E651" s="27" t="s">
        <v>44</v>
      </c>
      <c r="F651" s="27" t="s">
        <v>49</v>
      </c>
      <c r="G651" s="28" t="s">
        <v>78</v>
      </c>
      <c r="H651" s="35">
        <v>64768</v>
      </c>
      <c r="I651" s="27">
        <v>132</v>
      </c>
      <c r="J651" s="30">
        <v>100</v>
      </c>
      <c r="K651" s="35">
        <f t="shared" si="70"/>
        <v>647.67999999999995</v>
      </c>
      <c r="L651" s="32">
        <v>35.6</v>
      </c>
      <c r="M651" s="32">
        <v>3.5</v>
      </c>
      <c r="N651" s="32">
        <v>28.6</v>
      </c>
      <c r="O651" s="33">
        <v>0.51819999999999999</v>
      </c>
      <c r="P651" s="34">
        <f t="shared" si="71"/>
        <v>335.62777600000004</v>
      </c>
      <c r="Q651" s="31">
        <f t="shared" si="72"/>
        <v>2305740.8000000003</v>
      </c>
      <c r="R651" s="36">
        <f t="shared" si="73"/>
        <v>226688</v>
      </c>
      <c r="S651" s="36">
        <f t="shared" si="74"/>
        <v>1852364.8</v>
      </c>
      <c r="T651" s="36">
        <f t="shared" si="75"/>
        <v>33562.777600000001</v>
      </c>
      <c r="U651" s="36">
        <f t="shared" si="76"/>
        <v>21737939.795968004</v>
      </c>
    </row>
    <row r="652" spans="1:21" s="27" customFormat="1" x14ac:dyDescent="0.2">
      <c r="A652" s="13">
        <v>2016</v>
      </c>
      <c r="B652" s="13" t="s">
        <v>39</v>
      </c>
      <c r="C652" s="14"/>
      <c r="D652" s="13" t="s">
        <v>83</v>
      </c>
      <c r="E652" s="27" t="s">
        <v>44</v>
      </c>
      <c r="F652" s="27" t="s">
        <v>49</v>
      </c>
      <c r="G652" s="28" t="s">
        <v>78</v>
      </c>
      <c r="H652" s="35">
        <v>105374</v>
      </c>
      <c r="I652" s="27">
        <v>219</v>
      </c>
      <c r="J652" s="30">
        <v>130</v>
      </c>
      <c r="K652" s="35">
        <f t="shared" si="70"/>
        <v>810.56923076923078</v>
      </c>
      <c r="L652" s="32">
        <v>36.299999999999997</v>
      </c>
      <c r="M652" s="32">
        <v>3.45</v>
      </c>
      <c r="N652" s="32">
        <v>28.6</v>
      </c>
      <c r="O652" s="33">
        <v>0.52429999999999999</v>
      </c>
      <c r="P652" s="34">
        <f t="shared" si="71"/>
        <v>424.98144769230765</v>
      </c>
      <c r="Q652" s="31">
        <f t="shared" si="72"/>
        <v>3825076.1999999997</v>
      </c>
      <c r="R652" s="36">
        <f t="shared" si="73"/>
        <v>363540.30000000005</v>
      </c>
      <c r="S652" s="36">
        <f t="shared" si="74"/>
        <v>3013696.4000000004</v>
      </c>
      <c r="T652" s="36">
        <f t="shared" si="75"/>
        <v>55247.588199999998</v>
      </c>
      <c r="U652" s="36">
        <f t="shared" si="76"/>
        <v>44781995.069129229</v>
      </c>
    </row>
    <row r="653" spans="1:21" s="27" customFormat="1" x14ac:dyDescent="0.2">
      <c r="A653" s="13">
        <v>2016</v>
      </c>
      <c r="B653" s="13" t="s">
        <v>17</v>
      </c>
      <c r="C653" s="14"/>
      <c r="D653" s="13" t="s">
        <v>83</v>
      </c>
      <c r="E653" s="27" t="s">
        <v>44</v>
      </c>
      <c r="F653" s="27" t="s">
        <v>47</v>
      </c>
      <c r="G653" s="28" t="s">
        <v>86</v>
      </c>
      <c r="H653" s="35">
        <v>46948</v>
      </c>
      <c r="I653" s="27">
        <v>94</v>
      </c>
      <c r="J653" s="30">
        <v>82.5</v>
      </c>
      <c r="K653" s="35">
        <f t="shared" si="70"/>
        <v>569.06666666666672</v>
      </c>
      <c r="L653" s="32">
        <v>33.94</v>
      </c>
      <c r="M653" s="32">
        <v>5.03</v>
      </c>
      <c r="N653" s="32">
        <v>29.5</v>
      </c>
      <c r="O653" s="33">
        <v>0.51189300000000004</v>
      </c>
      <c r="P653" s="34">
        <f t="shared" si="71"/>
        <v>291.30124319999999</v>
      </c>
      <c r="Q653" s="31">
        <f t="shared" si="72"/>
        <v>1593415.1199999999</v>
      </c>
      <c r="R653" s="36">
        <f t="shared" si="73"/>
        <v>236148.44</v>
      </c>
      <c r="S653" s="36">
        <f t="shared" si="74"/>
        <v>1384966</v>
      </c>
      <c r="T653" s="36">
        <f t="shared" si="75"/>
        <v>24032.352564000001</v>
      </c>
      <c r="U653" s="36">
        <f t="shared" si="76"/>
        <v>13676010.765753599</v>
      </c>
    </row>
    <row r="654" spans="1:21" s="27" customFormat="1" x14ac:dyDescent="0.2">
      <c r="A654" s="13">
        <v>2016</v>
      </c>
      <c r="B654" s="13" t="s">
        <v>17</v>
      </c>
      <c r="C654" s="14"/>
      <c r="D654" s="13" t="s">
        <v>83</v>
      </c>
      <c r="E654" s="27" t="s">
        <v>44</v>
      </c>
      <c r="F654" s="27" t="s">
        <v>47</v>
      </c>
      <c r="G654" s="28" t="s">
        <v>86</v>
      </c>
      <c r="H654" s="35">
        <v>180179</v>
      </c>
      <c r="I654" s="27">
        <v>365</v>
      </c>
      <c r="J654" s="30">
        <v>319</v>
      </c>
      <c r="K654" s="35">
        <f t="shared" si="70"/>
        <v>564.8244514106583</v>
      </c>
      <c r="L654" s="32">
        <v>34.76</v>
      </c>
      <c r="M654" s="32">
        <v>4.9800000000000004</v>
      </c>
      <c r="N654" s="32">
        <v>30.19</v>
      </c>
      <c r="O654" s="33">
        <v>0.52039999999999997</v>
      </c>
      <c r="P654" s="34">
        <f t="shared" si="71"/>
        <v>293.93464451410659</v>
      </c>
      <c r="Q654" s="31">
        <f t="shared" si="72"/>
        <v>6263022.04</v>
      </c>
      <c r="R654" s="36">
        <f t="shared" si="73"/>
        <v>897291.42</v>
      </c>
      <c r="S654" s="36">
        <f t="shared" si="74"/>
        <v>5439604.0099999998</v>
      </c>
      <c r="T654" s="36">
        <f t="shared" si="75"/>
        <v>93765.151599999997</v>
      </c>
      <c r="U654" s="36">
        <f t="shared" si="76"/>
        <v>52960850.313907214</v>
      </c>
    </row>
    <row r="655" spans="1:21" s="27" customFormat="1" x14ac:dyDescent="0.2">
      <c r="A655" s="13">
        <v>2016</v>
      </c>
      <c r="B655" s="13" t="s">
        <v>17</v>
      </c>
      <c r="C655" s="14"/>
      <c r="D655" s="13" t="s">
        <v>83</v>
      </c>
      <c r="E655" s="27" t="s">
        <v>44</v>
      </c>
      <c r="F655" s="27" t="s">
        <v>47</v>
      </c>
      <c r="G655" s="28" t="s">
        <v>86</v>
      </c>
      <c r="H655" s="35">
        <v>73096</v>
      </c>
      <c r="I655" s="27">
        <v>150</v>
      </c>
      <c r="J655" s="30">
        <v>130</v>
      </c>
      <c r="K655" s="35">
        <f t="shared" si="70"/>
        <v>562.27692307692303</v>
      </c>
      <c r="L655" s="32">
        <v>35.6</v>
      </c>
      <c r="M655" s="32">
        <v>4.6900000000000004</v>
      </c>
      <c r="N655" s="32">
        <v>30.7</v>
      </c>
      <c r="O655" s="33">
        <v>0.55420000000000003</v>
      </c>
      <c r="P655" s="34">
        <f t="shared" si="71"/>
        <v>311.6138707692308</v>
      </c>
      <c r="Q655" s="31">
        <f t="shared" si="72"/>
        <v>2602217.6</v>
      </c>
      <c r="R655" s="36">
        <f t="shared" si="73"/>
        <v>342820.24000000005</v>
      </c>
      <c r="S655" s="36">
        <f t="shared" si="74"/>
        <v>2244047.1999999997</v>
      </c>
      <c r="T655" s="36">
        <f t="shared" si="75"/>
        <v>40509.803200000002</v>
      </c>
      <c r="U655" s="36">
        <f t="shared" si="76"/>
        <v>22777727.497747693</v>
      </c>
    </row>
    <row r="656" spans="1:21" s="27" customFormat="1" x14ac:dyDescent="0.2">
      <c r="A656" s="13">
        <v>2016</v>
      </c>
      <c r="B656" s="13" t="s">
        <v>50</v>
      </c>
      <c r="C656" s="14"/>
      <c r="D656" s="13" t="s">
        <v>83</v>
      </c>
      <c r="E656" s="27" t="s">
        <v>70</v>
      </c>
      <c r="F656" s="27" t="s">
        <v>74</v>
      </c>
      <c r="G656" s="28" t="s">
        <v>78</v>
      </c>
      <c r="H656" s="35">
        <v>116206</v>
      </c>
      <c r="I656" s="27">
        <v>235</v>
      </c>
      <c r="J656" s="30">
        <v>120</v>
      </c>
      <c r="K656" s="35">
        <f t="shared" si="70"/>
        <v>968.38333333333333</v>
      </c>
      <c r="L656" s="32">
        <v>38.090000000000003</v>
      </c>
      <c r="M656" s="32">
        <v>3.65</v>
      </c>
      <c r="N656" s="32">
        <v>30.17</v>
      </c>
      <c r="O656" s="33">
        <v>0.55757000000000001</v>
      </c>
      <c r="P656" s="34">
        <f t="shared" si="71"/>
        <v>539.94149516666664</v>
      </c>
      <c r="Q656" s="31">
        <f t="shared" si="72"/>
        <v>4426286.54</v>
      </c>
      <c r="R656" s="36">
        <f t="shared" si="73"/>
        <v>424151.89999999997</v>
      </c>
      <c r="S656" s="36">
        <f t="shared" si="74"/>
        <v>3505935.02</v>
      </c>
      <c r="T656" s="36">
        <f t="shared" si="75"/>
        <v>64792.979420000003</v>
      </c>
      <c r="U656" s="36">
        <f t="shared" si="76"/>
        <v>62744441.387337662</v>
      </c>
    </row>
    <row r="657" spans="1:21" s="27" customFormat="1" x14ac:dyDescent="0.2">
      <c r="A657" s="13">
        <v>2016</v>
      </c>
      <c r="B657" s="13" t="s">
        <v>17</v>
      </c>
      <c r="C657" s="14"/>
      <c r="D657" s="13" t="s">
        <v>83</v>
      </c>
      <c r="E657" s="27" t="s">
        <v>44</v>
      </c>
      <c r="F657" s="27" t="s">
        <v>18</v>
      </c>
      <c r="G657" s="28" t="s">
        <v>78</v>
      </c>
      <c r="H657" s="35">
        <v>105769</v>
      </c>
      <c r="I657" s="27">
        <v>214</v>
      </c>
      <c r="J657" s="30">
        <v>115</v>
      </c>
      <c r="K657" s="35">
        <f t="shared" si="70"/>
        <v>919.73043478260865</v>
      </c>
      <c r="L657" s="32">
        <v>36.4</v>
      </c>
      <c r="M657" s="32">
        <v>4.71</v>
      </c>
      <c r="N657" s="32">
        <v>29.5</v>
      </c>
      <c r="O657" s="33">
        <v>0.55449999999999999</v>
      </c>
      <c r="P657" s="34">
        <f t="shared" si="71"/>
        <v>509.99052608695649</v>
      </c>
      <c r="Q657" s="31">
        <f t="shared" si="72"/>
        <v>3849991.5999999996</v>
      </c>
      <c r="R657" s="36">
        <f t="shared" si="73"/>
        <v>498171.99</v>
      </c>
      <c r="S657" s="36">
        <f t="shared" si="74"/>
        <v>3120185.5</v>
      </c>
      <c r="T657" s="36">
        <f t="shared" si="75"/>
        <v>58648.910499999998</v>
      </c>
      <c r="U657" s="36">
        <f t="shared" si="76"/>
        <v>53941187.953691304</v>
      </c>
    </row>
    <row r="658" spans="1:21" s="27" customFormat="1" x14ac:dyDescent="0.2">
      <c r="A658" s="13">
        <v>2016</v>
      </c>
      <c r="B658" s="13" t="s">
        <v>117</v>
      </c>
      <c r="C658" s="14">
        <v>1.6</v>
      </c>
      <c r="D658" s="13" t="s">
        <v>83</v>
      </c>
      <c r="E658" s="27" t="s">
        <v>44</v>
      </c>
      <c r="F658" s="27" t="s">
        <v>18</v>
      </c>
      <c r="G658" s="28" t="s">
        <v>88</v>
      </c>
      <c r="H658" s="35">
        <v>149556</v>
      </c>
      <c r="I658" s="27">
        <v>303</v>
      </c>
      <c r="J658" s="30">
        <v>127</v>
      </c>
      <c r="K658" s="35">
        <f t="shared" si="70"/>
        <v>1177.6062992125985</v>
      </c>
      <c r="L658" s="32">
        <v>36.4</v>
      </c>
      <c r="M658" s="32">
        <v>4.62</v>
      </c>
      <c r="N658" s="32">
        <v>30.6</v>
      </c>
      <c r="O658" s="33">
        <v>0.56200000000000006</v>
      </c>
      <c r="P658" s="34">
        <f t="shared" si="71"/>
        <v>661.8147401574804</v>
      </c>
      <c r="Q658" s="31">
        <f t="shared" si="72"/>
        <v>5443838.3999999994</v>
      </c>
      <c r="R658" s="36">
        <f t="shared" si="73"/>
        <v>690948.72</v>
      </c>
      <c r="S658" s="36">
        <f t="shared" si="74"/>
        <v>4576413.6000000006</v>
      </c>
      <c r="T658" s="36">
        <f t="shared" si="75"/>
        <v>84050.472000000009</v>
      </c>
      <c r="U658" s="36">
        <f t="shared" si="76"/>
        <v>98978365.278992146</v>
      </c>
    </row>
    <row r="659" spans="1:21" s="27" customFormat="1" x14ac:dyDescent="0.2">
      <c r="A659" s="13">
        <v>2016</v>
      </c>
      <c r="B659" s="13" t="s">
        <v>19</v>
      </c>
      <c r="C659" s="14">
        <v>2.8</v>
      </c>
      <c r="D659" s="13" t="s">
        <v>83</v>
      </c>
      <c r="E659" s="27" t="s">
        <v>44</v>
      </c>
      <c r="F659" s="27" t="s">
        <v>18</v>
      </c>
      <c r="G659" s="28" t="s">
        <v>88</v>
      </c>
      <c r="H659" s="35">
        <v>70035</v>
      </c>
      <c r="I659" s="27">
        <v>140</v>
      </c>
      <c r="J659" s="30">
        <v>46</v>
      </c>
      <c r="K659" s="35">
        <f t="shared" si="70"/>
        <v>1522.5</v>
      </c>
      <c r="L659" s="32">
        <v>36.5</v>
      </c>
      <c r="M659" s="32">
        <v>4.33</v>
      </c>
      <c r="N659" s="32">
        <v>31</v>
      </c>
      <c r="O659" s="33">
        <v>0.57010000000000005</v>
      </c>
      <c r="P659" s="34">
        <f t="shared" si="71"/>
        <v>867.97725000000003</v>
      </c>
      <c r="Q659" s="31">
        <f t="shared" si="72"/>
        <v>2556277.5</v>
      </c>
      <c r="R659" s="36">
        <f t="shared" si="73"/>
        <v>303251.55</v>
      </c>
      <c r="S659" s="36">
        <f t="shared" si="74"/>
        <v>2171085</v>
      </c>
      <c r="T659" s="36">
        <f t="shared" si="75"/>
        <v>39926.953500000003</v>
      </c>
      <c r="U659" s="36">
        <f t="shared" si="76"/>
        <v>60788786.703749999</v>
      </c>
    </row>
    <row r="660" spans="1:21" s="27" customFormat="1" x14ac:dyDescent="0.2">
      <c r="A660" s="13">
        <v>2016</v>
      </c>
      <c r="B660" s="13" t="s">
        <v>17</v>
      </c>
      <c r="C660" s="14"/>
      <c r="D660" s="13" t="s">
        <v>83</v>
      </c>
      <c r="E660" s="27" t="s">
        <v>44</v>
      </c>
      <c r="F660" s="27" t="s">
        <v>18</v>
      </c>
      <c r="G660" s="28" t="s">
        <v>78</v>
      </c>
      <c r="H660" s="35">
        <v>40521</v>
      </c>
      <c r="I660" s="27">
        <v>81</v>
      </c>
      <c r="J660" s="30">
        <v>45</v>
      </c>
      <c r="K660" s="35">
        <f t="shared" si="70"/>
        <v>900.4666666666667</v>
      </c>
      <c r="L660" s="32">
        <v>34.700000000000003</v>
      </c>
      <c r="M660" s="32">
        <v>4.66</v>
      </c>
      <c r="N660" s="32">
        <v>28.9</v>
      </c>
      <c r="O660" s="33">
        <v>0.54730000000000001</v>
      </c>
      <c r="P660" s="34">
        <f t="shared" si="71"/>
        <v>492.82540666666665</v>
      </c>
      <c r="Q660" s="31">
        <f t="shared" si="72"/>
        <v>1406078.7000000002</v>
      </c>
      <c r="R660" s="36">
        <f t="shared" si="73"/>
        <v>188827.86000000002</v>
      </c>
      <c r="S660" s="36">
        <f t="shared" si="74"/>
        <v>1171056.8999999999</v>
      </c>
      <c r="T660" s="36">
        <f t="shared" si="75"/>
        <v>22177.1433</v>
      </c>
      <c r="U660" s="36">
        <f t="shared" si="76"/>
        <v>19969778.303539999</v>
      </c>
    </row>
    <row r="661" spans="1:21" s="27" customFormat="1" x14ac:dyDescent="0.2">
      <c r="A661" s="13">
        <v>2016</v>
      </c>
      <c r="B661" s="13" t="s">
        <v>117</v>
      </c>
      <c r="C661" s="14"/>
      <c r="D661" s="13" t="s">
        <v>83</v>
      </c>
      <c r="E661" s="27" t="s">
        <v>44</v>
      </c>
      <c r="F661" s="27" t="s">
        <v>18</v>
      </c>
      <c r="G661" s="28" t="s">
        <v>78</v>
      </c>
      <c r="H661" s="35">
        <v>104734</v>
      </c>
      <c r="I661" s="27">
        <v>212</v>
      </c>
      <c r="J661" s="30">
        <v>65.7</v>
      </c>
      <c r="K661" s="35">
        <f t="shared" si="70"/>
        <v>1594.1248097412481</v>
      </c>
      <c r="L661" s="32">
        <v>36.4</v>
      </c>
      <c r="M661" s="32">
        <v>4.08</v>
      </c>
      <c r="N661" s="32">
        <v>28.4</v>
      </c>
      <c r="O661" s="33">
        <v>0.5615</v>
      </c>
      <c r="P661" s="34">
        <f t="shared" si="71"/>
        <v>895.10108066971077</v>
      </c>
      <c r="Q661" s="31">
        <f t="shared" si="72"/>
        <v>3812317.5999999996</v>
      </c>
      <c r="R661" s="36">
        <f t="shared" si="73"/>
        <v>427314.72000000003</v>
      </c>
      <c r="S661" s="36">
        <f t="shared" si="74"/>
        <v>2974445.5999999996</v>
      </c>
      <c r="T661" s="36">
        <f t="shared" si="75"/>
        <v>58808.141000000003</v>
      </c>
      <c r="U661" s="36">
        <f t="shared" si="76"/>
        <v>93747516.582861483</v>
      </c>
    </row>
    <row r="662" spans="1:21" s="27" customFormat="1" x14ac:dyDescent="0.2">
      <c r="A662" s="13">
        <v>2016</v>
      </c>
      <c r="B662" s="13" t="s">
        <v>17</v>
      </c>
      <c r="C662" s="14"/>
      <c r="D662" s="13" t="s">
        <v>83</v>
      </c>
      <c r="E662" s="27" t="s">
        <v>44</v>
      </c>
      <c r="F662" s="27" t="s">
        <v>18</v>
      </c>
      <c r="G662" s="28" t="s">
        <v>78</v>
      </c>
      <c r="H662" s="35">
        <v>172216</v>
      </c>
      <c r="I662" s="27">
        <v>345</v>
      </c>
      <c r="J662" s="30">
        <v>192</v>
      </c>
      <c r="K662" s="35">
        <f t="shared" si="70"/>
        <v>896.95833333333337</v>
      </c>
      <c r="L662" s="32">
        <v>35.700000000000003</v>
      </c>
      <c r="M662" s="32">
        <v>4.3099999999999996</v>
      </c>
      <c r="N662" s="32">
        <v>28.3</v>
      </c>
      <c r="O662" s="33">
        <v>0.55459999999999998</v>
      </c>
      <c r="P662" s="34">
        <f t="shared" si="71"/>
        <v>497.45309166666669</v>
      </c>
      <c r="Q662" s="31">
        <f t="shared" si="72"/>
        <v>6148111.2000000002</v>
      </c>
      <c r="R662" s="36">
        <f t="shared" si="73"/>
        <v>742250.96</v>
      </c>
      <c r="S662" s="36">
        <f t="shared" si="74"/>
        <v>4873712.8</v>
      </c>
      <c r="T662" s="36">
        <f t="shared" si="75"/>
        <v>95510.993600000002</v>
      </c>
      <c r="U662" s="36">
        <f t="shared" si="76"/>
        <v>85669381.634466678</v>
      </c>
    </row>
    <row r="663" spans="1:21" s="27" customFormat="1" x14ac:dyDescent="0.2">
      <c r="A663" s="13">
        <v>2016</v>
      </c>
      <c r="B663" s="13" t="s">
        <v>117</v>
      </c>
      <c r="C663" s="14"/>
      <c r="D663" s="13" t="s">
        <v>83</v>
      </c>
      <c r="E663" s="27" t="s">
        <v>44</v>
      </c>
      <c r="F663" s="27" t="s">
        <v>18</v>
      </c>
      <c r="G663" s="28" t="s">
        <v>78</v>
      </c>
      <c r="H663" s="35">
        <v>120361</v>
      </c>
      <c r="I663" s="27">
        <v>240</v>
      </c>
      <c r="J663" s="30">
        <v>94</v>
      </c>
      <c r="K663" s="35">
        <f t="shared" si="70"/>
        <v>1280.436170212766</v>
      </c>
      <c r="L663" s="32">
        <v>36.299999999999997</v>
      </c>
      <c r="M663" s="32">
        <v>4.3499999999999996</v>
      </c>
      <c r="N663" s="32">
        <v>28.9</v>
      </c>
      <c r="O663" s="33">
        <v>0.54679999999999995</v>
      </c>
      <c r="P663" s="34">
        <f t="shared" si="71"/>
        <v>700.14249787234041</v>
      </c>
      <c r="Q663" s="31">
        <f t="shared" si="72"/>
        <v>4369104.3</v>
      </c>
      <c r="R663" s="36">
        <f t="shared" si="73"/>
        <v>523570.35</v>
      </c>
      <c r="S663" s="36">
        <f t="shared" si="74"/>
        <v>3478432.9</v>
      </c>
      <c r="T663" s="36">
        <f t="shared" si="75"/>
        <v>65813.394799999995</v>
      </c>
      <c r="U663" s="36">
        <f t="shared" si="76"/>
        <v>84269851.186412767</v>
      </c>
    </row>
    <row r="664" spans="1:21" s="27" customFormat="1" x14ac:dyDescent="0.2">
      <c r="A664" s="13">
        <v>2016</v>
      </c>
      <c r="B664" s="13" t="s">
        <v>39</v>
      </c>
      <c r="C664" s="14"/>
      <c r="D664" s="13" t="s">
        <v>83</v>
      </c>
      <c r="E664" s="27" t="s">
        <v>44</v>
      </c>
      <c r="F664" s="27" t="s">
        <v>18</v>
      </c>
      <c r="G664" s="28" t="s">
        <v>78</v>
      </c>
      <c r="H664" s="35">
        <v>203797</v>
      </c>
      <c r="I664" s="27">
        <v>415</v>
      </c>
      <c r="J664" s="30">
        <v>120</v>
      </c>
      <c r="K664" s="35">
        <f t="shared" si="70"/>
        <v>1698.3083333333334</v>
      </c>
      <c r="L664" s="32">
        <v>36.5</v>
      </c>
      <c r="M664" s="32">
        <v>4.38</v>
      </c>
      <c r="N664" s="32">
        <v>29.2</v>
      </c>
      <c r="O664" s="33">
        <v>0.56789999999999996</v>
      </c>
      <c r="P664" s="34">
        <f t="shared" si="71"/>
        <v>964.46930249999991</v>
      </c>
      <c r="Q664" s="31">
        <f t="shared" si="72"/>
        <v>7438590.5</v>
      </c>
      <c r="R664" s="36">
        <f t="shared" si="73"/>
        <v>892630.86</v>
      </c>
      <c r="S664" s="36">
        <f t="shared" si="74"/>
        <v>5950872.3999999994</v>
      </c>
      <c r="T664" s="36">
        <f t="shared" si="75"/>
        <v>115736.31629999999</v>
      </c>
      <c r="U664" s="36">
        <f t="shared" si="76"/>
        <v>196555950.44159248</v>
      </c>
    </row>
    <row r="665" spans="1:21" s="27" customFormat="1" x14ac:dyDescent="0.2">
      <c r="A665" s="13">
        <v>2016</v>
      </c>
      <c r="B665" s="13" t="s">
        <v>17</v>
      </c>
      <c r="C665" s="14"/>
      <c r="D665" s="13" t="s">
        <v>83</v>
      </c>
      <c r="E665" s="27" t="s">
        <v>44</v>
      </c>
      <c r="F665" s="27" t="s">
        <v>18</v>
      </c>
      <c r="G665" s="28" t="s">
        <v>78</v>
      </c>
      <c r="H665" s="35">
        <v>62006</v>
      </c>
      <c r="I665" s="27">
        <v>119</v>
      </c>
      <c r="J665" s="30">
        <v>70</v>
      </c>
      <c r="K665" s="35">
        <f t="shared" si="70"/>
        <v>885.8</v>
      </c>
      <c r="L665" s="32">
        <v>35.9</v>
      </c>
      <c r="M665" s="32">
        <v>4.76</v>
      </c>
      <c r="N665" s="32">
        <v>28.1</v>
      </c>
      <c r="O665" s="33">
        <v>0.55130000000000001</v>
      </c>
      <c r="P665" s="34">
        <f t="shared" si="71"/>
        <v>488.34154000000001</v>
      </c>
      <c r="Q665" s="31">
        <f t="shared" si="72"/>
        <v>2226015.4</v>
      </c>
      <c r="R665" s="36">
        <f t="shared" si="73"/>
        <v>295148.56</v>
      </c>
      <c r="S665" s="36">
        <f t="shared" si="74"/>
        <v>1742368.6</v>
      </c>
      <c r="T665" s="36">
        <f t="shared" si="75"/>
        <v>34183.907800000001</v>
      </c>
      <c r="U665" s="36">
        <f t="shared" si="76"/>
        <v>30280105.529240001</v>
      </c>
    </row>
    <row r="666" spans="1:21" s="27" customFormat="1" x14ac:dyDescent="0.2">
      <c r="A666" s="13">
        <v>2016</v>
      </c>
      <c r="B666" s="13" t="s">
        <v>17</v>
      </c>
      <c r="C666" s="14"/>
      <c r="D666" s="13" t="s">
        <v>83</v>
      </c>
      <c r="E666" s="27" t="s">
        <v>44</v>
      </c>
      <c r="F666" s="27" t="s">
        <v>18</v>
      </c>
      <c r="G666" s="28" t="s">
        <v>78</v>
      </c>
      <c r="H666" s="35">
        <v>28831</v>
      </c>
      <c r="I666" s="27">
        <v>58</v>
      </c>
      <c r="J666" s="30">
        <v>33.9</v>
      </c>
      <c r="K666" s="35">
        <f t="shared" si="70"/>
        <v>850.47197640117997</v>
      </c>
      <c r="L666" s="32">
        <v>36.200000000000003</v>
      </c>
      <c r="M666" s="32">
        <v>4.51</v>
      </c>
      <c r="N666" s="32">
        <v>29.2</v>
      </c>
      <c r="O666" s="33">
        <v>0.56040000000000001</v>
      </c>
      <c r="P666" s="34">
        <f t="shared" si="71"/>
        <v>476.60449557522128</v>
      </c>
      <c r="Q666" s="31">
        <f t="shared" si="72"/>
        <v>1043682.2000000001</v>
      </c>
      <c r="R666" s="36">
        <f t="shared" si="73"/>
        <v>130027.81</v>
      </c>
      <c r="S666" s="36">
        <f t="shared" si="74"/>
        <v>841865.2</v>
      </c>
      <c r="T666" s="36">
        <f t="shared" si="75"/>
        <v>16156.892400000001</v>
      </c>
      <c r="U666" s="36">
        <f t="shared" si="76"/>
        <v>13740984.211929204</v>
      </c>
    </row>
    <row r="667" spans="1:21" s="27" customFormat="1" x14ac:dyDescent="0.2">
      <c r="A667" s="13">
        <v>2016</v>
      </c>
      <c r="B667" s="13" t="s">
        <v>17</v>
      </c>
      <c r="C667" s="14"/>
      <c r="D667" s="13" t="s">
        <v>83</v>
      </c>
      <c r="E667" s="27" t="s">
        <v>44</v>
      </c>
      <c r="F667" s="27" t="s">
        <v>18</v>
      </c>
      <c r="G667" s="28" t="s">
        <v>78</v>
      </c>
      <c r="H667" s="35">
        <v>33622</v>
      </c>
      <c r="I667" s="27">
        <v>69</v>
      </c>
      <c r="J667" s="30">
        <v>40</v>
      </c>
      <c r="K667" s="35">
        <f t="shared" si="70"/>
        <v>840.55</v>
      </c>
      <c r="L667" s="32">
        <v>35.299999999999997</v>
      </c>
      <c r="M667" s="32">
        <v>4.8099999999999996</v>
      </c>
      <c r="N667" s="32">
        <v>29.5</v>
      </c>
      <c r="O667" s="33">
        <v>0.53790000000000004</v>
      </c>
      <c r="P667" s="34">
        <f t="shared" si="71"/>
        <v>452.13184500000006</v>
      </c>
      <c r="Q667" s="31">
        <f t="shared" si="72"/>
        <v>1186856.5999999999</v>
      </c>
      <c r="R667" s="36">
        <f t="shared" si="73"/>
        <v>161721.81999999998</v>
      </c>
      <c r="S667" s="36">
        <f t="shared" si="74"/>
        <v>991849</v>
      </c>
      <c r="T667" s="36">
        <f t="shared" si="75"/>
        <v>18085.273800000003</v>
      </c>
      <c r="U667" s="36">
        <f t="shared" si="76"/>
        <v>15201576.892590001</v>
      </c>
    </row>
    <row r="668" spans="1:21" s="27" customFormat="1" x14ac:dyDescent="0.2">
      <c r="A668" s="13">
        <v>2016</v>
      </c>
      <c r="B668" s="13" t="s">
        <v>17</v>
      </c>
      <c r="C668" s="14"/>
      <c r="D668" s="13" t="s">
        <v>83</v>
      </c>
      <c r="E668" s="27" t="s">
        <v>44</v>
      </c>
      <c r="F668" s="27" t="s">
        <v>18</v>
      </c>
      <c r="G668" s="28" t="s">
        <v>78</v>
      </c>
      <c r="H668" s="35">
        <v>127041</v>
      </c>
      <c r="I668" s="27">
        <v>256</v>
      </c>
      <c r="J668" s="30">
        <v>153</v>
      </c>
      <c r="K668" s="35">
        <f t="shared" si="70"/>
        <v>830.33333333333337</v>
      </c>
      <c r="L668" s="32">
        <v>35.9</v>
      </c>
      <c r="M668" s="32">
        <v>4.9000000000000004</v>
      </c>
      <c r="N668" s="32">
        <v>29.2</v>
      </c>
      <c r="O668" s="33">
        <v>0.54359999999999997</v>
      </c>
      <c r="P668" s="34">
        <f t="shared" si="71"/>
        <v>451.36919999999998</v>
      </c>
      <c r="Q668" s="31">
        <f t="shared" si="72"/>
        <v>4560771.8999999994</v>
      </c>
      <c r="R668" s="36">
        <f t="shared" si="73"/>
        <v>622500.9</v>
      </c>
      <c r="S668" s="36">
        <f t="shared" si="74"/>
        <v>3709597.1999999997</v>
      </c>
      <c r="T668" s="36">
        <f t="shared" si="75"/>
        <v>69059.487599999993</v>
      </c>
      <c r="U668" s="36">
        <f t="shared" si="76"/>
        <v>57342394.537199996</v>
      </c>
    </row>
    <row r="669" spans="1:21" s="27" customFormat="1" x14ac:dyDescent="0.2">
      <c r="A669" s="13">
        <v>2016</v>
      </c>
      <c r="B669" s="13" t="s">
        <v>17</v>
      </c>
      <c r="C669" s="14"/>
      <c r="D669" s="13" t="s">
        <v>83</v>
      </c>
      <c r="E669" s="27" t="s">
        <v>44</v>
      </c>
      <c r="F669" s="27" t="s">
        <v>18</v>
      </c>
      <c r="G669" s="28" t="s">
        <v>78</v>
      </c>
      <c r="H669" s="35">
        <v>143757</v>
      </c>
      <c r="I669" s="27">
        <v>297</v>
      </c>
      <c r="J669" s="30">
        <v>176</v>
      </c>
      <c r="K669" s="35">
        <f t="shared" si="70"/>
        <v>816.80113636363637</v>
      </c>
      <c r="L669" s="32">
        <v>36.4</v>
      </c>
      <c r="M669" s="32">
        <v>3.88</v>
      </c>
      <c r="N669" s="32">
        <v>28.7</v>
      </c>
      <c r="O669" s="33">
        <v>0.55600000000000005</v>
      </c>
      <c r="P669" s="34">
        <f t="shared" si="71"/>
        <v>454.14143181818184</v>
      </c>
      <c r="Q669" s="31">
        <f t="shared" si="72"/>
        <v>5232754.8</v>
      </c>
      <c r="R669" s="36">
        <f t="shared" si="73"/>
        <v>557777.16</v>
      </c>
      <c r="S669" s="36">
        <f t="shared" si="74"/>
        <v>4125825.9</v>
      </c>
      <c r="T669" s="36">
        <f t="shared" si="75"/>
        <v>79928.892000000007</v>
      </c>
      <c r="U669" s="36">
        <f t="shared" si="76"/>
        <v>65286009.813886367</v>
      </c>
    </row>
    <row r="670" spans="1:21" s="27" customFormat="1" x14ac:dyDescent="0.2">
      <c r="A670" s="13">
        <v>2016</v>
      </c>
      <c r="B670" s="13" t="s">
        <v>19</v>
      </c>
      <c r="C670" s="14">
        <v>2</v>
      </c>
      <c r="D670" s="13" t="s">
        <v>82</v>
      </c>
      <c r="E670" s="27" t="s">
        <v>44</v>
      </c>
      <c r="F670" s="27" t="s">
        <v>18</v>
      </c>
      <c r="G670" s="28" t="s">
        <v>87</v>
      </c>
      <c r="H670" s="35">
        <v>95170</v>
      </c>
      <c r="I670" s="27">
        <v>205</v>
      </c>
      <c r="J670" s="30">
        <v>62</v>
      </c>
      <c r="K670" s="35">
        <f t="shared" si="70"/>
        <v>1535</v>
      </c>
      <c r="L670" s="32">
        <v>36.9</v>
      </c>
      <c r="M670" s="32">
        <v>4.2</v>
      </c>
      <c r="N670" s="32">
        <v>31.3</v>
      </c>
      <c r="O670" s="33">
        <v>0.57169999999999999</v>
      </c>
      <c r="P670" s="34">
        <f t="shared" si="71"/>
        <v>877.55949999999996</v>
      </c>
      <c r="Q670" s="31">
        <f t="shared" si="72"/>
        <v>3511773</v>
      </c>
      <c r="R670" s="36">
        <f t="shared" si="73"/>
        <v>399714</v>
      </c>
      <c r="S670" s="36">
        <f t="shared" si="74"/>
        <v>2978821</v>
      </c>
      <c r="T670" s="36">
        <f t="shared" si="75"/>
        <v>54408.688999999998</v>
      </c>
      <c r="U670" s="36">
        <f t="shared" si="76"/>
        <v>83517337.614999995</v>
      </c>
    </row>
    <row r="671" spans="1:21" s="27" customFormat="1" x14ac:dyDescent="0.2">
      <c r="A671" s="13">
        <v>2016</v>
      </c>
      <c r="B671" s="13" t="s">
        <v>17</v>
      </c>
      <c r="C671" s="14"/>
      <c r="D671" s="13" t="s">
        <v>83</v>
      </c>
      <c r="E671" s="27" t="s">
        <v>44</v>
      </c>
      <c r="F671" s="27" t="s">
        <v>18</v>
      </c>
      <c r="G671" s="28" t="s">
        <v>78</v>
      </c>
      <c r="H671" s="35">
        <v>163781</v>
      </c>
      <c r="I671" s="27">
        <v>327</v>
      </c>
      <c r="J671" s="30">
        <v>210</v>
      </c>
      <c r="K671" s="35">
        <f t="shared" si="70"/>
        <v>779.90952380952376</v>
      </c>
      <c r="L671" s="32">
        <v>35</v>
      </c>
      <c r="M671" s="32">
        <v>4.3499999999999996</v>
      </c>
      <c r="N671" s="32">
        <v>28.1</v>
      </c>
      <c r="O671" s="33">
        <v>0.55189999999999995</v>
      </c>
      <c r="P671" s="34">
        <f t="shared" si="71"/>
        <v>430.43206619047618</v>
      </c>
      <c r="Q671" s="31">
        <f t="shared" si="72"/>
        <v>5732335</v>
      </c>
      <c r="R671" s="36">
        <f t="shared" si="73"/>
        <v>712447.35</v>
      </c>
      <c r="S671" s="36">
        <f t="shared" si="74"/>
        <v>4602246.1000000006</v>
      </c>
      <c r="T671" s="36">
        <f t="shared" si="75"/>
        <v>90390.733899999992</v>
      </c>
      <c r="U671" s="36">
        <f t="shared" si="76"/>
        <v>70496594.232742384</v>
      </c>
    </row>
    <row r="672" spans="1:21" s="27" customFormat="1" x14ac:dyDescent="0.2">
      <c r="A672" s="13">
        <v>2016</v>
      </c>
      <c r="B672" s="13" t="s">
        <v>17</v>
      </c>
      <c r="C672" s="14"/>
      <c r="D672" s="13" t="s">
        <v>83</v>
      </c>
      <c r="E672" s="27" t="s">
        <v>44</v>
      </c>
      <c r="F672" s="27" t="s">
        <v>18</v>
      </c>
      <c r="G672" s="28" t="s">
        <v>78</v>
      </c>
      <c r="H672" s="35">
        <v>113624</v>
      </c>
      <c r="I672" s="27">
        <v>229</v>
      </c>
      <c r="J672" s="30">
        <v>150</v>
      </c>
      <c r="K672" s="35">
        <f t="shared" si="70"/>
        <v>757.49333333333334</v>
      </c>
      <c r="L672" s="32">
        <v>36.01</v>
      </c>
      <c r="M672" s="32">
        <v>4.9000000000000004</v>
      </c>
      <c r="N672" s="32">
        <v>29.32</v>
      </c>
      <c r="O672" s="33">
        <v>0.54800000000000004</v>
      </c>
      <c r="P672" s="34">
        <f t="shared" si="71"/>
        <v>415.1063466666667</v>
      </c>
      <c r="Q672" s="31">
        <f t="shared" si="72"/>
        <v>4091600.2399999998</v>
      </c>
      <c r="R672" s="36">
        <f t="shared" si="73"/>
        <v>556757.60000000009</v>
      </c>
      <c r="S672" s="36">
        <f t="shared" si="74"/>
        <v>3331455.68</v>
      </c>
      <c r="T672" s="36">
        <f t="shared" si="75"/>
        <v>62265.952000000005</v>
      </c>
      <c r="U672" s="36">
        <f t="shared" si="76"/>
        <v>47166043.533653334</v>
      </c>
    </row>
    <row r="673" spans="1:21" s="27" customFormat="1" x14ac:dyDescent="0.2">
      <c r="A673" s="13">
        <v>2016</v>
      </c>
      <c r="B673" s="13" t="s">
        <v>39</v>
      </c>
      <c r="C673" s="14">
        <v>4</v>
      </c>
      <c r="D673" s="13" t="s">
        <v>83</v>
      </c>
      <c r="E673" s="27" t="s">
        <v>44</v>
      </c>
      <c r="F673" s="27" t="s">
        <v>18</v>
      </c>
      <c r="G673" s="28" t="s">
        <v>78</v>
      </c>
      <c r="H673" s="35">
        <v>151075</v>
      </c>
      <c r="I673" s="27">
        <v>304</v>
      </c>
      <c r="J673" s="30">
        <v>98</v>
      </c>
      <c r="K673" s="35">
        <f t="shared" si="70"/>
        <v>1541.5816326530612</v>
      </c>
      <c r="L673" s="32">
        <v>36.700000000000003</v>
      </c>
      <c r="M673" s="32">
        <v>3.62</v>
      </c>
      <c r="N673" s="32">
        <v>29.1</v>
      </c>
      <c r="O673" s="33">
        <v>0.54710000000000003</v>
      </c>
      <c r="P673" s="34">
        <f t="shared" si="71"/>
        <v>843.39931122448991</v>
      </c>
      <c r="Q673" s="31">
        <f t="shared" si="72"/>
        <v>5544452.5</v>
      </c>
      <c r="R673" s="36">
        <f t="shared" si="73"/>
        <v>546891.5</v>
      </c>
      <c r="S673" s="36">
        <f t="shared" si="74"/>
        <v>4396282.5</v>
      </c>
      <c r="T673" s="36">
        <f t="shared" si="75"/>
        <v>82653.132500000007</v>
      </c>
      <c r="U673" s="36">
        <f t="shared" si="76"/>
        <v>127416550.94323981</v>
      </c>
    </row>
    <row r="674" spans="1:21" s="27" customFormat="1" x14ac:dyDescent="0.2">
      <c r="A674" s="13">
        <v>2016</v>
      </c>
      <c r="B674" s="13" t="s">
        <v>39</v>
      </c>
      <c r="C674" s="14">
        <v>2.5</v>
      </c>
      <c r="D674" s="13" t="s">
        <v>83</v>
      </c>
      <c r="E674" s="27" t="s">
        <v>44</v>
      </c>
      <c r="F674" s="27" t="s">
        <v>18</v>
      </c>
      <c r="G674" s="28" t="s">
        <v>78</v>
      </c>
      <c r="H674" s="35">
        <v>70062</v>
      </c>
      <c r="I674" s="27">
        <v>137</v>
      </c>
      <c r="J674" s="30">
        <v>47</v>
      </c>
      <c r="K674" s="35">
        <f t="shared" si="70"/>
        <v>1490.6808510638298</v>
      </c>
      <c r="L674" s="32">
        <v>35.6</v>
      </c>
      <c r="M674" s="32">
        <v>4.21</v>
      </c>
      <c r="N674" s="32">
        <v>27.2</v>
      </c>
      <c r="O674" s="33">
        <v>0.55589999999999995</v>
      </c>
      <c r="P674" s="34">
        <f t="shared" si="71"/>
        <v>828.66948510638292</v>
      </c>
      <c r="Q674" s="31">
        <f t="shared" si="72"/>
        <v>2494207.2000000002</v>
      </c>
      <c r="R674" s="36">
        <f t="shared" si="73"/>
        <v>294961.02</v>
      </c>
      <c r="S674" s="36">
        <f t="shared" si="74"/>
        <v>1905686.4</v>
      </c>
      <c r="T674" s="36">
        <f t="shared" si="75"/>
        <v>38947.465799999998</v>
      </c>
      <c r="U674" s="36">
        <f t="shared" si="76"/>
        <v>58058241.465523399</v>
      </c>
    </row>
    <row r="675" spans="1:21" s="27" customFormat="1" x14ac:dyDescent="0.2">
      <c r="A675" s="13">
        <v>2016</v>
      </c>
      <c r="B675" s="13" t="s">
        <v>19</v>
      </c>
      <c r="C675" s="14"/>
      <c r="D675" s="13" t="s">
        <v>83</v>
      </c>
      <c r="E675" s="27" t="s">
        <v>44</v>
      </c>
      <c r="F675" s="27" t="s">
        <v>18</v>
      </c>
      <c r="G675" s="28" t="s">
        <v>88</v>
      </c>
      <c r="H675" s="35">
        <v>120192</v>
      </c>
      <c r="I675" s="27">
        <v>244</v>
      </c>
      <c r="J675" s="30">
        <v>80</v>
      </c>
      <c r="K675" s="35">
        <f t="shared" si="70"/>
        <v>1502.4</v>
      </c>
      <c r="L675" s="32">
        <v>35.700000000000003</v>
      </c>
      <c r="M675" s="32">
        <v>4.4400000000000004</v>
      </c>
      <c r="N675" s="32">
        <v>30</v>
      </c>
      <c r="O675" s="33">
        <v>0.55510000000000004</v>
      </c>
      <c r="P675" s="34">
        <f t="shared" si="71"/>
        <v>833.98224000000005</v>
      </c>
      <c r="Q675" s="31">
        <f t="shared" si="72"/>
        <v>4290854.4000000004</v>
      </c>
      <c r="R675" s="36">
        <f t="shared" si="73"/>
        <v>533652.4800000001</v>
      </c>
      <c r="S675" s="36">
        <f t="shared" si="74"/>
        <v>3605760</v>
      </c>
      <c r="T675" s="36">
        <f t="shared" si="75"/>
        <v>66718.579200000007</v>
      </c>
      <c r="U675" s="36">
        <f t="shared" si="76"/>
        <v>100237993.39008</v>
      </c>
    </row>
    <row r="676" spans="1:21" s="27" customFormat="1" x14ac:dyDescent="0.2">
      <c r="A676" s="13">
        <v>2016</v>
      </c>
      <c r="B676" s="13" t="s">
        <v>39</v>
      </c>
      <c r="C676" s="14">
        <v>2.5</v>
      </c>
      <c r="D676" s="13" t="s">
        <v>83</v>
      </c>
      <c r="E676" s="27" t="s">
        <v>44</v>
      </c>
      <c r="F676" s="27" t="s">
        <v>18</v>
      </c>
      <c r="G676" s="28" t="s">
        <v>78</v>
      </c>
      <c r="H676" s="35">
        <v>171129</v>
      </c>
      <c r="I676" s="27">
        <v>348</v>
      </c>
      <c r="J676" s="30">
        <v>128</v>
      </c>
      <c r="K676" s="35">
        <f t="shared" si="70"/>
        <v>1336.9453125</v>
      </c>
      <c r="L676" s="32">
        <v>35.85</v>
      </c>
      <c r="M676" s="32">
        <v>4</v>
      </c>
      <c r="N676" s="32">
        <v>29.32</v>
      </c>
      <c r="O676" s="33">
        <v>0.5625</v>
      </c>
      <c r="P676" s="34">
        <f t="shared" si="71"/>
        <v>752.03173828125</v>
      </c>
      <c r="Q676" s="31">
        <f t="shared" si="72"/>
        <v>6134974.6500000004</v>
      </c>
      <c r="R676" s="36">
        <f t="shared" si="73"/>
        <v>684516</v>
      </c>
      <c r="S676" s="36">
        <f t="shared" si="74"/>
        <v>5017502.28</v>
      </c>
      <c r="T676" s="36">
        <f t="shared" si="75"/>
        <v>96260.0625</v>
      </c>
      <c r="U676" s="36">
        <f t="shared" si="76"/>
        <v>128694439.34033203</v>
      </c>
    </row>
    <row r="677" spans="1:21" s="27" customFormat="1" x14ac:dyDescent="0.2">
      <c r="A677" s="13">
        <v>2016</v>
      </c>
      <c r="B677" s="13" t="s">
        <v>17</v>
      </c>
      <c r="C677" s="14"/>
      <c r="D677" s="13" t="s">
        <v>83</v>
      </c>
      <c r="E677" s="27" t="s">
        <v>44</v>
      </c>
      <c r="F677" s="27" t="s">
        <v>18</v>
      </c>
      <c r="G677" s="28" t="s">
        <v>78</v>
      </c>
      <c r="H677" s="35">
        <v>142928</v>
      </c>
      <c r="I677" s="27">
        <v>287</v>
      </c>
      <c r="J677" s="30">
        <v>190</v>
      </c>
      <c r="K677" s="35">
        <f t="shared" si="70"/>
        <v>752.25263157894733</v>
      </c>
      <c r="L677" s="32">
        <v>35.6</v>
      </c>
      <c r="M677" s="32">
        <v>4.51</v>
      </c>
      <c r="N677" s="32">
        <v>27.9</v>
      </c>
      <c r="O677" s="33">
        <v>0.56169999999999998</v>
      </c>
      <c r="P677" s="34">
        <f t="shared" si="71"/>
        <v>422.5403031578947</v>
      </c>
      <c r="Q677" s="31">
        <f t="shared" si="72"/>
        <v>5088236.8</v>
      </c>
      <c r="R677" s="36">
        <f t="shared" si="73"/>
        <v>644605.27999999991</v>
      </c>
      <c r="S677" s="36">
        <f t="shared" si="74"/>
        <v>3987691.1999999997</v>
      </c>
      <c r="T677" s="36">
        <f t="shared" si="75"/>
        <v>80282.657599999991</v>
      </c>
      <c r="U677" s="36">
        <f t="shared" si="76"/>
        <v>60392840.449751571</v>
      </c>
    </row>
    <row r="678" spans="1:21" s="27" customFormat="1" x14ac:dyDescent="0.2">
      <c r="A678" s="13">
        <v>2016</v>
      </c>
      <c r="B678" s="13" t="s">
        <v>39</v>
      </c>
      <c r="C678" s="14">
        <v>2.2999999999999998</v>
      </c>
      <c r="D678" s="13" t="s">
        <v>83</v>
      </c>
      <c r="E678" s="27" t="s">
        <v>44</v>
      </c>
      <c r="F678" s="27" t="s">
        <v>18</v>
      </c>
      <c r="G678" s="28" t="s">
        <v>78</v>
      </c>
      <c r="H678" s="35">
        <v>203122</v>
      </c>
      <c r="I678" s="27">
        <v>411</v>
      </c>
      <c r="J678" s="30">
        <v>160</v>
      </c>
      <c r="K678" s="35">
        <f t="shared" si="70"/>
        <v>1269.5125</v>
      </c>
      <c r="L678" s="32">
        <v>36.299999999999997</v>
      </c>
      <c r="M678" s="32">
        <v>4.5199999999999996</v>
      </c>
      <c r="N678" s="32">
        <v>29.3</v>
      </c>
      <c r="O678" s="33">
        <v>0.55230000000000001</v>
      </c>
      <c r="P678" s="34">
        <f t="shared" si="71"/>
        <v>701.15175375000001</v>
      </c>
      <c r="Q678" s="31">
        <f t="shared" si="72"/>
        <v>7373328.5999999996</v>
      </c>
      <c r="R678" s="36">
        <f t="shared" si="73"/>
        <v>918111.44</v>
      </c>
      <c r="S678" s="36">
        <f t="shared" si="74"/>
        <v>5951474.6000000006</v>
      </c>
      <c r="T678" s="36">
        <f t="shared" si="75"/>
        <v>112184.2806</v>
      </c>
      <c r="U678" s="36">
        <f t="shared" si="76"/>
        <v>142419346.52520749</v>
      </c>
    </row>
    <row r="679" spans="1:21" s="27" customFormat="1" x14ac:dyDescent="0.2">
      <c r="A679" s="13">
        <v>2016</v>
      </c>
      <c r="B679" s="13" t="s">
        <v>17</v>
      </c>
      <c r="C679" s="14"/>
      <c r="D679" s="13" t="s">
        <v>83</v>
      </c>
      <c r="E679" s="27" t="s">
        <v>44</v>
      </c>
      <c r="F679" s="27" t="s">
        <v>18</v>
      </c>
      <c r="G679" s="28" t="s">
        <v>78</v>
      </c>
      <c r="H679" s="35">
        <v>53308</v>
      </c>
      <c r="I679" s="27">
        <v>108</v>
      </c>
      <c r="J679" s="30">
        <v>71.5</v>
      </c>
      <c r="K679" s="35">
        <f t="shared" si="70"/>
        <v>745.5664335664336</v>
      </c>
      <c r="L679" s="32">
        <v>35.299999999999997</v>
      </c>
      <c r="M679" s="32">
        <v>4.76</v>
      </c>
      <c r="N679" s="32">
        <v>29.4</v>
      </c>
      <c r="O679" s="33">
        <v>0.53800000000000003</v>
      </c>
      <c r="P679" s="34">
        <f t="shared" si="71"/>
        <v>401.11474125874128</v>
      </c>
      <c r="Q679" s="31">
        <f t="shared" si="72"/>
        <v>1881772.4</v>
      </c>
      <c r="R679" s="36">
        <f t="shared" si="73"/>
        <v>253746.08</v>
      </c>
      <c r="S679" s="36">
        <f t="shared" si="74"/>
        <v>1567255.2</v>
      </c>
      <c r="T679" s="36">
        <f t="shared" si="75"/>
        <v>28679.704000000002</v>
      </c>
      <c r="U679" s="36">
        <f t="shared" si="76"/>
        <v>21382624.627020981</v>
      </c>
    </row>
    <row r="680" spans="1:21" s="27" customFormat="1" x14ac:dyDescent="0.2">
      <c r="A680" s="13">
        <v>2016</v>
      </c>
      <c r="B680" s="13" t="s">
        <v>39</v>
      </c>
      <c r="C680" s="14">
        <v>3.5</v>
      </c>
      <c r="D680" s="13" t="s">
        <v>82</v>
      </c>
      <c r="E680" s="27" t="s">
        <v>44</v>
      </c>
      <c r="F680" s="27" t="s">
        <v>18</v>
      </c>
      <c r="G680" s="28" t="s">
        <v>87</v>
      </c>
      <c r="H680" s="35">
        <v>38300</v>
      </c>
      <c r="I680" s="27">
        <v>78</v>
      </c>
      <c r="J680" s="30">
        <v>25</v>
      </c>
      <c r="K680" s="35">
        <f t="shared" si="70"/>
        <v>1532</v>
      </c>
      <c r="L680" s="32">
        <v>36.9</v>
      </c>
      <c r="M680" s="32">
        <v>4.2</v>
      </c>
      <c r="N680" s="32">
        <v>31.3</v>
      </c>
      <c r="O680" s="33">
        <v>0.57169999999999999</v>
      </c>
      <c r="P680" s="34">
        <f t="shared" si="71"/>
        <v>875.84440000000006</v>
      </c>
      <c r="Q680" s="31">
        <f t="shared" si="72"/>
        <v>1413270</v>
      </c>
      <c r="R680" s="36">
        <f t="shared" si="73"/>
        <v>160860</v>
      </c>
      <c r="S680" s="36">
        <f t="shared" si="74"/>
        <v>1198790</v>
      </c>
      <c r="T680" s="36">
        <f t="shared" si="75"/>
        <v>21896.11</v>
      </c>
      <c r="U680" s="36">
        <f t="shared" si="76"/>
        <v>33544840.520000003</v>
      </c>
    </row>
    <row r="681" spans="1:21" s="27" customFormat="1" x14ac:dyDescent="0.2">
      <c r="A681" s="13">
        <v>2016</v>
      </c>
      <c r="B681" s="13" t="s">
        <v>39</v>
      </c>
      <c r="C681" s="14">
        <v>2.5</v>
      </c>
      <c r="D681" s="13" t="s">
        <v>83</v>
      </c>
      <c r="E681" s="27" t="s">
        <v>44</v>
      </c>
      <c r="F681" s="27" t="s">
        <v>18</v>
      </c>
      <c r="G681" s="28" t="s">
        <v>87</v>
      </c>
      <c r="H681" s="35">
        <v>147073</v>
      </c>
      <c r="I681" s="27">
        <v>297</v>
      </c>
      <c r="J681" s="30">
        <v>98</v>
      </c>
      <c r="K681" s="35">
        <f t="shared" si="70"/>
        <v>1500.7448979591836</v>
      </c>
      <c r="L681" s="32">
        <v>35.700000000000003</v>
      </c>
      <c r="M681" s="32">
        <v>4.9800000000000004</v>
      </c>
      <c r="N681" s="32">
        <v>30.9</v>
      </c>
      <c r="O681" s="33">
        <v>0.55110000000000003</v>
      </c>
      <c r="P681" s="34">
        <f t="shared" si="71"/>
        <v>827.06051326530621</v>
      </c>
      <c r="Q681" s="31">
        <f t="shared" si="72"/>
        <v>5250506.1000000006</v>
      </c>
      <c r="R681" s="36">
        <f t="shared" si="73"/>
        <v>732423.54</v>
      </c>
      <c r="S681" s="36">
        <f t="shared" si="74"/>
        <v>4544555.7</v>
      </c>
      <c r="T681" s="36">
        <f t="shared" si="75"/>
        <v>81051.930300000007</v>
      </c>
      <c r="U681" s="36">
        <f t="shared" si="76"/>
        <v>121638270.86746839</v>
      </c>
    </row>
    <row r="682" spans="1:21" s="27" customFormat="1" x14ac:dyDescent="0.2">
      <c r="A682" s="13">
        <v>2016</v>
      </c>
      <c r="B682" s="13" t="s">
        <v>39</v>
      </c>
      <c r="C682" s="14"/>
      <c r="D682" s="13" t="s">
        <v>83</v>
      </c>
      <c r="E682" s="27" t="s">
        <v>44</v>
      </c>
      <c r="F682" s="27" t="s">
        <v>18</v>
      </c>
      <c r="G682" s="28" t="s">
        <v>78</v>
      </c>
      <c r="H682" s="35">
        <v>151075</v>
      </c>
      <c r="I682" s="27">
        <v>304</v>
      </c>
      <c r="J682" s="30">
        <v>120</v>
      </c>
      <c r="K682" s="35">
        <f t="shared" si="70"/>
        <v>1258.9583333333333</v>
      </c>
      <c r="L682" s="32">
        <v>36.700000000000003</v>
      </c>
      <c r="M682" s="32">
        <v>3.62</v>
      </c>
      <c r="N682" s="32">
        <v>29.1</v>
      </c>
      <c r="O682" s="33">
        <v>0.54710000000000003</v>
      </c>
      <c r="P682" s="34">
        <f t="shared" si="71"/>
        <v>688.77610416666676</v>
      </c>
      <c r="Q682" s="31">
        <f t="shared" si="72"/>
        <v>5544452.5</v>
      </c>
      <c r="R682" s="36">
        <f t="shared" si="73"/>
        <v>546891.5</v>
      </c>
      <c r="S682" s="36">
        <f t="shared" si="74"/>
        <v>4396282.5</v>
      </c>
      <c r="T682" s="36">
        <f t="shared" si="75"/>
        <v>82653.132500000007</v>
      </c>
      <c r="U682" s="36">
        <f t="shared" si="76"/>
        <v>104056849.93697917</v>
      </c>
    </row>
    <row r="683" spans="1:21" s="27" customFormat="1" x14ac:dyDescent="0.2">
      <c r="A683" s="13">
        <v>2016</v>
      </c>
      <c r="B683" s="13" t="s">
        <v>39</v>
      </c>
      <c r="C683" s="14">
        <v>2.4500000000000002</v>
      </c>
      <c r="D683" s="13" t="s">
        <v>83</v>
      </c>
      <c r="E683" s="27" t="s">
        <v>44</v>
      </c>
      <c r="F683" s="27" t="s">
        <v>18</v>
      </c>
      <c r="G683" s="28" t="s">
        <v>87</v>
      </c>
      <c r="H683" s="35">
        <v>179476</v>
      </c>
      <c r="I683" s="27">
        <v>364</v>
      </c>
      <c r="J683" s="30">
        <v>122</v>
      </c>
      <c r="K683" s="35">
        <f t="shared" si="70"/>
        <v>1471.1147540983607</v>
      </c>
      <c r="L683" s="32">
        <v>35.799999999999997</v>
      </c>
      <c r="M683" s="32">
        <v>4.54</v>
      </c>
      <c r="N683" s="32">
        <v>31.6</v>
      </c>
      <c r="O683" s="33">
        <v>0.55959999999999999</v>
      </c>
      <c r="P683" s="34">
        <f t="shared" si="71"/>
        <v>823.23581639344263</v>
      </c>
      <c r="Q683" s="31">
        <f t="shared" si="72"/>
        <v>6425240.7999999998</v>
      </c>
      <c r="R683" s="36">
        <f t="shared" si="73"/>
        <v>814821.04</v>
      </c>
      <c r="S683" s="36">
        <f t="shared" si="74"/>
        <v>5671441.6000000006</v>
      </c>
      <c r="T683" s="36">
        <f t="shared" si="75"/>
        <v>100434.7696</v>
      </c>
      <c r="U683" s="36">
        <f t="shared" si="76"/>
        <v>147751071.38302952</v>
      </c>
    </row>
    <row r="684" spans="1:21" s="27" customFormat="1" x14ac:dyDescent="0.2">
      <c r="A684" s="13">
        <v>2016</v>
      </c>
      <c r="B684" s="13" t="s">
        <v>50</v>
      </c>
      <c r="C684" s="14">
        <v>1</v>
      </c>
      <c r="D684" s="13" t="s">
        <v>83</v>
      </c>
      <c r="E684" s="27" t="s">
        <v>44</v>
      </c>
      <c r="F684" s="27" t="s">
        <v>18</v>
      </c>
      <c r="G684" s="28" t="s">
        <v>87</v>
      </c>
      <c r="H684" s="35">
        <v>81989</v>
      </c>
      <c r="I684" s="27">
        <v>165</v>
      </c>
      <c r="J684" s="30">
        <v>56</v>
      </c>
      <c r="K684" s="35">
        <f t="shared" si="70"/>
        <v>1464.0892857142858</v>
      </c>
      <c r="L684" s="32">
        <v>37.6</v>
      </c>
      <c r="M684" s="32">
        <v>4.18</v>
      </c>
      <c r="N684" s="32">
        <v>31.8</v>
      </c>
      <c r="O684" s="33">
        <v>0.56830000000000003</v>
      </c>
      <c r="P684" s="34">
        <f t="shared" si="71"/>
        <v>832.0419410714286</v>
      </c>
      <c r="Q684" s="31">
        <f t="shared" si="72"/>
        <v>3082786.4</v>
      </c>
      <c r="R684" s="36">
        <f t="shared" si="73"/>
        <v>342714.01999999996</v>
      </c>
      <c r="S684" s="36">
        <f t="shared" si="74"/>
        <v>2607250.2000000002</v>
      </c>
      <c r="T684" s="36">
        <f t="shared" si="75"/>
        <v>46594.348700000002</v>
      </c>
      <c r="U684" s="36">
        <f t="shared" si="76"/>
        <v>68218286.706505358</v>
      </c>
    </row>
    <row r="685" spans="1:21" s="27" customFormat="1" x14ac:dyDescent="0.2">
      <c r="A685" s="13">
        <v>2016</v>
      </c>
      <c r="B685" s="13" t="s">
        <v>17</v>
      </c>
      <c r="C685" s="14"/>
      <c r="D685" s="13" t="s">
        <v>83</v>
      </c>
      <c r="E685" s="27" t="s">
        <v>44</v>
      </c>
      <c r="F685" s="27" t="s">
        <v>18</v>
      </c>
      <c r="G685" s="28" t="s">
        <v>78</v>
      </c>
      <c r="H685" s="35">
        <v>73349</v>
      </c>
      <c r="I685" s="27">
        <v>145</v>
      </c>
      <c r="J685" s="30">
        <v>100</v>
      </c>
      <c r="K685" s="35">
        <f t="shared" si="70"/>
        <v>733.49</v>
      </c>
      <c r="L685" s="32">
        <v>36.1</v>
      </c>
      <c r="M685" s="32">
        <v>4.75</v>
      </c>
      <c r="N685" s="32">
        <v>29.7</v>
      </c>
      <c r="O685" s="33">
        <v>0.55959999999999999</v>
      </c>
      <c r="P685" s="34">
        <f t="shared" si="71"/>
        <v>410.46100399999995</v>
      </c>
      <c r="Q685" s="31">
        <f t="shared" si="72"/>
        <v>2647898.9</v>
      </c>
      <c r="R685" s="36">
        <f t="shared" si="73"/>
        <v>348407.75</v>
      </c>
      <c r="S685" s="36">
        <f t="shared" si="74"/>
        <v>2178465.2999999998</v>
      </c>
      <c r="T685" s="36">
        <f t="shared" si="75"/>
        <v>41046.100399999996</v>
      </c>
      <c r="U685" s="36">
        <f t="shared" si="76"/>
        <v>30106904.182395995</v>
      </c>
    </row>
    <row r="686" spans="1:21" s="27" customFormat="1" x14ac:dyDescent="0.2">
      <c r="A686" s="13">
        <v>2016</v>
      </c>
      <c r="B686" s="13" t="s">
        <v>39</v>
      </c>
      <c r="C686" s="14">
        <v>2</v>
      </c>
      <c r="D686" s="13" t="s">
        <v>83</v>
      </c>
      <c r="E686" s="27" t="s">
        <v>44</v>
      </c>
      <c r="F686" s="27" t="s">
        <v>18</v>
      </c>
      <c r="G686" s="28" t="s">
        <v>78</v>
      </c>
      <c r="H686" s="35">
        <v>139246</v>
      </c>
      <c r="I686" s="27">
        <v>283</v>
      </c>
      <c r="J686" s="30">
        <v>120</v>
      </c>
      <c r="K686" s="35">
        <f t="shared" si="70"/>
        <v>1160.3833333333334</v>
      </c>
      <c r="L686" s="32">
        <v>36.700000000000003</v>
      </c>
      <c r="M686" s="32">
        <v>4.78</v>
      </c>
      <c r="N686" s="32">
        <v>30</v>
      </c>
      <c r="O686" s="33">
        <v>0.56869999999999998</v>
      </c>
      <c r="P686" s="34">
        <f t="shared" si="71"/>
        <v>659.91000166666663</v>
      </c>
      <c r="Q686" s="31">
        <f t="shared" si="72"/>
        <v>5110328.2</v>
      </c>
      <c r="R686" s="36">
        <f t="shared" si="73"/>
        <v>665595.88</v>
      </c>
      <c r="S686" s="36">
        <f t="shared" si="74"/>
        <v>4177380</v>
      </c>
      <c r="T686" s="36">
        <f t="shared" si="75"/>
        <v>79189.200199999992</v>
      </c>
      <c r="U686" s="36">
        <f t="shared" si="76"/>
        <v>91889828.092076659</v>
      </c>
    </row>
    <row r="687" spans="1:21" s="27" customFormat="1" x14ac:dyDescent="0.2">
      <c r="A687" s="13">
        <v>2016</v>
      </c>
      <c r="B687" s="13" t="s">
        <v>50</v>
      </c>
      <c r="C687" s="14">
        <v>1.75</v>
      </c>
      <c r="D687" s="13" t="s">
        <v>83</v>
      </c>
      <c r="E687" s="27" t="s">
        <v>44</v>
      </c>
      <c r="F687" s="27" t="s">
        <v>18</v>
      </c>
      <c r="G687" s="28" t="s">
        <v>78</v>
      </c>
      <c r="H687" s="35">
        <v>79724</v>
      </c>
      <c r="I687" s="27">
        <v>161</v>
      </c>
      <c r="J687" s="30">
        <v>80</v>
      </c>
      <c r="K687" s="35">
        <f t="shared" si="70"/>
        <v>996.55</v>
      </c>
      <c r="L687" s="32">
        <v>35.700000000000003</v>
      </c>
      <c r="M687" s="32">
        <v>4.53</v>
      </c>
      <c r="N687" s="32">
        <v>29.9</v>
      </c>
      <c r="O687" s="33">
        <v>0.53420000000000001</v>
      </c>
      <c r="P687" s="34">
        <f t="shared" si="71"/>
        <v>532.35700999999995</v>
      </c>
      <c r="Q687" s="31">
        <f t="shared" si="72"/>
        <v>2846146.8000000003</v>
      </c>
      <c r="R687" s="36">
        <f t="shared" si="73"/>
        <v>361149.72000000003</v>
      </c>
      <c r="S687" s="36">
        <f t="shared" si="74"/>
        <v>2383747.6</v>
      </c>
      <c r="T687" s="36">
        <f t="shared" si="75"/>
        <v>42588.560799999999</v>
      </c>
      <c r="U687" s="36">
        <f t="shared" si="76"/>
        <v>42441630.265239999</v>
      </c>
    </row>
    <row r="688" spans="1:21" s="27" customFormat="1" x14ac:dyDescent="0.2">
      <c r="A688" s="13">
        <v>2016</v>
      </c>
      <c r="B688" s="13" t="s">
        <v>39</v>
      </c>
      <c r="C688" s="14">
        <v>2.5</v>
      </c>
      <c r="D688" s="13" t="s">
        <v>83</v>
      </c>
      <c r="E688" s="27" t="s">
        <v>44</v>
      </c>
      <c r="F688" s="27" t="s">
        <v>18</v>
      </c>
      <c r="G688" s="28" t="s">
        <v>88</v>
      </c>
      <c r="H688" s="35">
        <v>179154</v>
      </c>
      <c r="I688" s="27">
        <v>353</v>
      </c>
      <c r="J688" s="30">
        <v>125</v>
      </c>
      <c r="K688" s="35">
        <f t="shared" si="70"/>
        <v>1433.232</v>
      </c>
      <c r="L688" s="32">
        <v>37.1</v>
      </c>
      <c r="M688" s="32">
        <v>4.05</v>
      </c>
      <c r="N688" s="32">
        <v>31.4</v>
      </c>
      <c r="O688" s="33">
        <v>0.57010000000000005</v>
      </c>
      <c r="P688" s="34">
        <f t="shared" si="71"/>
        <v>817.08556320000014</v>
      </c>
      <c r="Q688" s="31">
        <f t="shared" si="72"/>
        <v>6646613.4000000004</v>
      </c>
      <c r="R688" s="36">
        <f t="shared" si="73"/>
        <v>725573.7</v>
      </c>
      <c r="S688" s="36">
        <f t="shared" si="74"/>
        <v>5625435.5999999996</v>
      </c>
      <c r="T688" s="36">
        <f t="shared" si="75"/>
        <v>102135.69540000001</v>
      </c>
      <c r="U688" s="36">
        <f t="shared" si="76"/>
        <v>146384146.98953283</v>
      </c>
    </row>
    <row r="689" spans="1:21" s="27" customFormat="1" x14ac:dyDescent="0.2">
      <c r="A689" s="13">
        <v>2016</v>
      </c>
      <c r="B689" s="13" t="s">
        <v>39</v>
      </c>
      <c r="C689" s="14">
        <v>2.8</v>
      </c>
      <c r="D689" s="13" t="s">
        <v>83</v>
      </c>
      <c r="E689" s="27" t="s">
        <v>44</v>
      </c>
      <c r="F689" s="27" t="s">
        <v>18</v>
      </c>
      <c r="G689" s="28" t="s">
        <v>87</v>
      </c>
      <c r="H689" s="35">
        <f>94404+48940</f>
        <v>143344</v>
      </c>
      <c r="I689" s="27">
        <v>192</v>
      </c>
      <c r="J689" s="30">
        <v>100</v>
      </c>
      <c r="K689" s="35">
        <f t="shared" si="70"/>
        <v>1433.44</v>
      </c>
      <c r="L689" s="32">
        <v>36.1</v>
      </c>
      <c r="M689" s="32">
        <v>4.6500000000000004</v>
      </c>
      <c r="N689" s="32">
        <v>31.7</v>
      </c>
      <c r="O689" s="33">
        <v>0.56999999999999995</v>
      </c>
      <c r="P689" s="34">
        <f t="shared" si="71"/>
        <v>817.06079999999986</v>
      </c>
      <c r="Q689" s="31">
        <f t="shared" si="72"/>
        <v>5174718.4000000004</v>
      </c>
      <c r="R689" s="36">
        <f t="shared" si="73"/>
        <v>666549.60000000009</v>
      </c>
      <c r="S689" s="36">
        <f t="shared" si="74"/>
        <v>4544004.8</v>
      </c>
      <c r="T689" s="36">
        <f t="shared" si="75"/>
        <v>81706.079999999987</v>
      </c>
      <c r="U689" s="36">
        <f t="shared" si="76"/>
        <v>117120763.31519999</v>
      </c>
    </row>
    <row r="690" spans="1:21" s="27" customFormat="1" x14ac:dyDescent="0.2">
      <c r="A690" s="13">
        <v>2016</v>
      </c>
      <c r="B690" s="13" t="s">
        <v>39</v>
      </c>
      <c r="C690" s="14">
        <v>3.8</v>
      </c>
      <c r="D690" s="13" t="s">
        <v>83</v>
      </c>
      <c r="E690" s="27" t="s">
        <v>44</v>
      </c>
      <c r="F690" s="27" t="s">
        <v>18</v>
      </c>
      <c r="G690" s="28" t="s">
        <v>87</v>
      </c>
      <c r="H690" s="35">
        <v>206070</v>
      </c>
      <c r="I690" s="27">
        <v>417</v>
      </c>
      <c r="J690" s="30">
        <v>145</v>
      </c>
      <c r="K690" s="35">
        <f t="shared" si="70"/>
        <v>1421.1724137931035</v>
      </c>
      <c r="L690" s="32">
        <v>35.799999999999997</v>
      </c>
      <c r="M690" s="32">
        <v>4.08</v>
      </c>
      <c r="N690" s="32">
        <v>31.8</v>
      </c>
      <c r="O690" s="33">
        <v>0.55600000000000005</v>
      </c>
      <c r="P690" s="34">
        <f t="shared" si="71"/>
        <v>790.17186206896565</v>
      </c>
      <c r="Q690" s="31">
        <f t="shared" si="72"/>
        <v>7377305.9999999991</v>
      </c>
      <c r="R690" s="36">
        <f t="shared" si="73"/>
        <v>840765.6</v>
      </c>
      <c r="S690" s="36">
        <f t="shared" si="74"/>
        <v>6553026</v>
      </c>
      <c r="T690" s="36">
        <f t="shared" si="75"/>
        <v>114574.92000000001</v>
      </c>
      <c r="U690" s="36">
        <f t="shared" si="76"/>
        <v>162830715.61655176</v>
      </c>
    </row>
    <row r="691" spans="1:21" s="27" customFormat="1" x14ac:dyDescent="0.2">
      <c r="A691" s="13">
        <v>2016</v>
      </c>
      <c r="B691" s="13" t="s">
        <v>39</v>
      </c>
      <c r="C691" s="14"/>
      <c r="D691" s="13" t="s">
        <v>83</v>
      </c>
      <c r="E691" s="27" t="s">
        <v>44</v>
      </c>
      <c r="F691" s="27" t="s">
        <v>18</v>
      </c>
      <c r="G691" s="28" t="s">
        <v>87</v>
      </c>
      <c r="H691" s="35">
        <v>358942</v>
      </c>
      <c r="I691" s="27">
        <v>731</v>
      </c>
      <c r="J691" s="30">
        <v>263</v>
      </c>
      <c r="K691" s="35">
        <f t="shared" si="70"/>
        <v>1364.7984790874525</v>
      </c>
      <c r="L691" s="32">
        <v>36.299999999999997</v>
      </c>
      <c r="M691" s="32">
        <v>4.51</v>
      </c>
      <c r="N691" s="32">
        <v>30.7</v>
      </c>
      <c r="O691" s="33">
        <v>0.55410000000000004</v>
      </c>
      <c r="P691" s="34">
        <f t="shared" si="71"/>
        <v>756.23483726235747</v>
      </c>
      <c r="Q691" s="31">
        <f t="shared" si="72"/>
        <v>13029594.6</v>
      </c>
      <c r="R691" s="36">
        <f t="shared" si="73"/>
        <v>1618828.42</v>
      </c>
      <c r="S691" s="36">
        <f t="shared" si="74"/>
        <v>11019519.4</v>
      </c>
      <c r="T691" s="36">
        <f t="shared" si="75"/>
        <v>198889.76220000003</v>
      </c>
      <c r="U691" s="36">
        <f t="shared" si="76"/>
        <v>271444444.9566251</v>
      </c>
    </row>
    <row r="692" spans="1:21" s="27" customFormat="1" x14ac:dyDescent="0.2">
      <c r="A692" s="13">
        <v>2016</v>
      </c>
      <c r="B692" s="13" t="s">
        <v>39</v>
      </c>
      <c r="C692" s="14">
        <v>3</v>
      </c>
      <c r="D692" s="13" t="s">
        <v>83</v>
      </c>
      <c r="E692" s="27" t="s">
        <v>44</v>
      </c>
      <c r="F692" s="27" t="s">
        <v>18</v>
      </c>
      <c r="G692" s="28" t="s">
        <v>87</v>
      </c>
      <c r="H692" s="35">
        <v>158372</v>
      </c>
      <c r="I692" s="27">
        <v>329</v>
      </c>
      <c r="J692" s="30">
        <v>118</v>
      </c>
      <c r="K692" s="35">
        <f t="shared" si="70"/>
        <v>1342.1355932203389</v>
      </c>
      <c r="L692" s="32">
        <v>35.700000000000003</v>
      </c>
      <c r="M692" s="32">
        <v>4.03</v>
      </c>
      <c r="N692" s="32">
        <v>32.9</v>
      </c>
      <c r="O692" s="33">
        <v>0.56200000000000006</v>
      </c>
      <c r="P692" s="34">
        <f t="shared" si="71"/>
        <v>754.2802033898306</v>
      </c>
      <c r="Q692" s="31">
        <f t="shared" si="72"/>
        <v>5653880.4000000004</v>
      </c>
      <c r="R692" s="36">
        <f t="shared" si="73"/>
        <v>638239.16</v>
      </c>
      <c r="S692" s="36">
        <f t="shared" si="74"/>
        <v>5210438.8</v>
      </c>
      <c r="T692" s="36">
        <f t="shared" si="75"/>
        <v>89005.064000000013</v>
      </c>
      <c r="U692" s="36">
        <f t="shared" si="76"/>
        <v>119456864.37125425</v>
      </c>
    </row>
    <row r="693" spans="1:21" s="27" customFormat="1" x14ac:dyDescent="0.2">
      <c r="A693" s="13">
        <v>2016</v>
      </c>
      <c r="B693" s="13" t="s">
        <v>39</v>
      </c>
      <c r="C693" s="14">
        <v>2</v>
      </c>
      <c r="D693" s="13" t="s">
        <v>83</v>
      </c>
      <c r="E693" s="27" t="s">
        <v>44</v>
      </c>
      <c r="F693" s="27" t="s">
        <v>21</v>
      </c>
      <c r="G693" s="28" t="s">
        <v>78</v>
      </c>
      <c r="H693" s="35">
        <v>186049</v>
      </c>
      <c r="I693" s="27">
        <v>375</v>
      </c>
      <c r="J693" s="30">
        <v>100</v>
      </c>
      <c r="K693" s="35">
        <f t="shared" si="70"/>
        <v>1860.49</v>
      </c>
      <c r="L693" s="32">
        <v>36.6</v>
      </c>
      <c r="M693" s="32">
        <v>4.3099999999999996</v>
      </c>
      <c r="N693" s="32">
        <v>29.6</v>
      </c>
      <c r="O693" s="33">
        <v>0.55669999999999997</v>
      </c>
      <c r="P693" s="34">
        <f t="shared" si="71"/>
        <v>1035.7347829999999</v>
      </c>
      <c r="Q693" s="31">
        <f t="shared" si="72"/>
        <v>6809393.4000000004</v>
      </c>
      <c r="R693" s="36">
        <f t="shared" si="73"/>
        <v>801871.19</v>
      </c>
      <c r="S693" s="36">
        <f t="shared" si="74"/>
        <v>5507050.4000000004</v>
      </c>
      <c r="T693" s="36">
        <f t="shared" si="75"/>
        <v>103573.47829999999</v>
      </c>
      <c r="U693" s="36">
        <f t="shared" si="76"/>
        <v>192697420.64236698</v>
      </c>
    </row>
    <row r="694" spans="1:21" s="27" customFormat="1" x14ac:dyDescent="0.2">
      <c r="A694" s="13">
        <v>2016</v>
      </c>
      <c r="B694" s="13" t="s">
        <v>19</v>
      </c>
      <c r="C694" s="14">
        <v>3</v>
      </c>
      <c r="D694" s="13" t="s">
        <v>83</v>
      </c>
      <c r="E694" s="27" t="s">
        <v>44</v>
      </c>
      <c r="F694" s="27" t="s">
        <v>21</v>
      </c>
      <c r="G694" s="28" t="s">
        <v>78</v>
      </c>
      <c r="H694" s="35">
        <v>83368</v>
      </c>
      <c r="I694" s="27">
        <v>175</v>
      </c>
      <c r="J694" s="30">
        <v>47.5</v>
      </c>
      <c r="K694" s="35">
        <f t="shared" si="70"/>
        <v>1755.1157894736841</v>
      </c>
      <c r="L694" s="32">
        <v>37</v>
      </c>
      <c r="M694" s="32">
        <v>3.81</v>
      </c>
      <c r="N694" s="32">
        <v>29.1</v>
      </c>
      <c r="O694" s="33">
        <v>0.52900000000000003</v>
      </c>
      <c r="P694" s="34">
        <f t="shared" si="71"/>
        <v>928.45625263157888</v>
      </c>
      <c r="Q694" s="31">
        <f t="shared" si="72"/>
        <v>3084616</v>
      </c>
      <c r="R694" s="36">
        <f t="shared" si="73"/>
        <v>317632.08</v>
      </c>
      <c r="S694" s="36">
        <f t="shared" si="74"/>
        <v>2426008.8000000003</v>
      </c>
      <c r="T694" s="36">
        <f t="shared" si="75"/>
        <v>44101.671999999999</v>
      </c>
      <c r="U694" s="36">
        <f t="shared" si="76"/>
        <v>77403540.869389474</v>
      </c>
    </row>
    <row r="695" spans="1:21" s="27" customFormat="1" x14ac:dyDescent="0.2">
      <c r="A695" s="13">
        <v>2016</v>
      </c>
      <c r="B695" s="13" t="s">
        <v>39</v>
      </c>
      <c r="C695" s="14">
        <v>5</v>
      </c>
      <c r="D695" s="13" t="s">
        <v>83</v>
      </c>
      <c r="E695" s="27" t="s">
        <v>44</v>
      </c>
      <c r="F695" s="27" t="s">
        <v>21</v>
      </c>
      <c r="G695" s="28" t="s">
        <v>78</v>
      </c>
      <c r="H695" s="35">
        <v>192499</v>
      </c>
      <c r="I695" s="27">
        <v>389</v>
      </c>
      <c r="J695" s="30">
        <v>120</v>
      </c>
      <c r="K695" s="35">
        <f t="shared" si="70"/>
        <v>1604.1583333333333</v>
      </c>
      <c r="L695" s="32">
        <v>35.4</v>
      </c>
      <c r="M695" s="32">
        <v>3.93</v>
      </c>
      <c r="N695" s="32">
        <v>29</v>
      </c>
      <c r="O695" s="33">
        <v>0.51139999999999997</v>
      </c>
      <c r="P695" s="34">
        <f t="shared" si="71"/>
        <v>820.36657166666669</v>
      </c>
      <c r="Q695" s="31">
        <f t="shared" si="72"/>
        <v>6814464.5999999996</v>
      </c>
      <c r="R695" s="36">
        <f t="shared" si="73"/>
        <v>756521.07000000007</v>
      </c>
      <c r="S695" s="36">
        <f t="shared" si="74"/>
        <v>5582471</v>
      </c>
      <c r="T695" s="36">
        <f t="shared" si="75"/>
        <v>98443.988599999997</v>
      </c>
      <c r="U695" s="36">
        <f t="shared" si="76"/>
        <v>157919744.67926168</v>
      </c>
    </row>
    <row r="696" spans="1:21" s="27" customFormat="1" x14ac:dyDescent="0.2">
      <c r="A696" s="13">
        <v>2016</v>
      </c>
      <c r="B696" s="13" t="s">
        <v>17</v>
      </c>
      <c r="C696" s="14"/>
      <c r="D696" s="13" t="s">
        <v>83</v>
      </c>
      <c r="E696" s="27" t="s">
        <v>44</v>
      </c>
      <c r="F696" s="27" t="s">
        <v>18</v>
      </c>
      <c r="G696" s="28" t="s">
        <v>78</v>
      </c>
      <c r="H696" s="35">
        <v>250792</v>
      </c>
      <c r="I696" s="27">
        <v>502</v>
      </c>
      <c r="J696" s="30">
        <v>345</v>
      </c>
      <c r="K696" s="35">
        <f t="shared" si="70"/>
        <v>726.93333333333328</v>
      </c>
      <c r="L696" s="32">
        <v>34.799999999999997</v>
      </c>
      <c r="M696" s="32">
        <v>4.92</v>
      </c>
      <c r="N696" s="32">
        <v>29</v>
      </c>
      <c r="O696" s="33">
        <v>0.52869999999999995</v>
      </c>
      <c r="P696" s="34">
        <f t="shared" si="71"/>
        <v>384.32965333333334</v>
      </c>
      <c r="Q696" s="31">
        <f t="shared" si="72"/>
        <v>8727561.5999999996</v>
      </c>
      <c r="R696" s="36">
        <f t="shared" si="73"/>
        <v>1233896.6399999999</v>
      </c>
      <c r="S696" s="36">
        <f t="shared" si="74"/>
        <v>7272968</v>
      </c>
      <c r="T696" s="36">
        <f t="shared" si="75"/>
        <v>132593.7304</v>
      </c>
      <c r="U696" s="36">
        <f t="shared" si="76"/>
        <v>96386802.418773338</v>
      </c>
    </row>
    <row r="697" spans="1:21" s="27" customFormat="1" x14ac:dyDescent="0.2">
      <c r="A697" s="13">
        <v>2016</v>
      </c>
      <c r="B697" s="13" t="s">
        <v>39</v>
      </c>
      <c r="C697" s="14">
        <v>3.3</v>
      </c>
      <c r="D697" s="13" t="s">
        <v>83</v>
      </c>
      <c r="E697" s="27" t="s">
        <v>44</v>
      </c>
      <c r="F697" s="27" t="s">
        <v>21</v>
      </c>
      <c r="G697" s="28" t="s">
        <v>78</v>
      </c>
      <c r="H697" s="35">
        <v>182710</v>
      </c>
      <c r="I697" s="27">
        <v>372</v>
      </c>
      <c r="J697" s="30">
        <v>117</v>
      </c>
      <c r="K697" s="35">
        <f t="shared" si="70"/>
        <v>1561.6239316239316</v>
      </c>
      <c r="L697" s="32">
        <v>36</v>
      </c>
      <c r="M697" s="32">
        <v>4.3600000000000003</v>
      </c>
      <c r="N697" s="32">
        <v>29.2</v>
      </c>
      <c r="O697" s="33">
        <v>0.55030000000000001</v>
      </c>
      <c r="P697" s="34">
        <f t="shared" si="71"/>
        <v>859.36164957264964</v>
      </c>
      <c r="Q697" s="31">
        <f t="shared" si="72"/>
        <v>6577560</v>
      </c>
      <c r="R697" s="36">
        <f t="shared" si="73"/>
        <v>796615.60000000009</v>
      </c>
      <c r="S697" s="36">
        <f t="shared" si="74"/>
        <v>5335132</v>
      </c>
      <c r="T697" s="36">
        <f t="shared" si="75"/>
        <v>100545.31300000001</v>
      </c>
      <c r="U697" s="36">
        <f t="shared" si="76"/>
        <v>157013966.99341881</v>
      </c>
    </row>
    <row r="698" spans="1:21" s="27" customFormat="1" x14ac:dyDescent="0.2">
      <c r="A698" s="13">
        <v>2016</v>
      </c>
      <c r="B698" s="13" t="s">
        <v>17</v>
      </c>
      <c r="C698" s="14"/>
      <c r="D698" s="13" t="s">
        <v>83</v>
      </c>
      <c r="E698" s="27" t="s">
        <v>44</v>
      </c>
      <c r="F698" s="27" t="s">
        <v>18</v>
      </c>
      <c r="G698" s="28" t="s">
        <v>78</v>
      </c>
      <c r="H698" s="35">
        <v>459257</v>
      </c>
      <c r="I698" s="27">
        <v>919</v>
      </c>
      <c r="J698" s="30">
        <v>640</v>
      </c>
      <c r="K698" s="35">
        <f t="shared" si="70"/>
        <v>717.58906249999995</v>
      </c>
      <c r="L698" s="32">
        <v>35.799999999999997</v>
      </c>
      <c r="M698" s="32">
        <v>4.7699999999999996</v>
      </c>
      <c r="N698" s="32">
        <v>28.8</v>
      </c>
      <c r="O698" s="33">
        <v>0.5504</v>
      </c>
      <c r="P698" s="34">
        <f t="shared" si="71"/>
        <v>394.96102000000002</v>
      </c>
      <c r="Q698" s="31">
        <f t="shared" si="72"/>
        <v>16441400.599999998</v>
      </c>
      <c r="R698" s="36">
        <f t="shared" si="73"/>
        <v>2190655.8899999997</v>
      </c>
      <c r="S698" s="36">
        <f t="shared" si="74"/>
        <v>13226601.6</v>
      </c>
      <c r="T698" s="36">
        <f t="shared" si="75"/>
        <v>252775.0528</v>
      </c>
      <c r="U698" s="36">
        <f t="shared" si="76"/>
        <v>181388613.16214001</v>
      </c>
    </row>
    <row r="699" spans="1:21" s="27" customFormat="1" x14ac:dyDescent="0.2">
      <c r="A699" s="13">
        <v>2016</v>
      </c>
      <c r="B699" s="13" t="s">
        <v>17</v>
      </c>
      <c r="C699" s="14"/>
      <c r="D699" s="13" t="s">
        <v>83</v>
      </c>
      <c r="E699" s="27" t="s">
        <v>44</v>
      </c>
      <c r="F699" s="27" t="s">
        <v>47</v>
      </c>
      <c r="G699" s="28" t="s">
        <v>86</v>
      </c>
      <c r="H699" s="35">
        <v>41168</v>
      </c>
      <c r="I699" s="27">
        <v>83</v>
      </c>
      <c r="J699" s="30">
        <v>75</v>
      </c>
      <c r="K699" s="35">
        <f t="shared" si="70"/>
        <v>548.90666666666664</v>
      </c>
      <c r="L699" s="32">
        <v>34.36</v>
      </c>
      <c r="M699" s="32">
        <v>4.82</v>
      </c>
      <c r="N699" s="32">
        <v>29.07</v>
      </c>
      <c r="O699" s="33">
        <v>0.52129999999999999</v>
      </c>
      <c r="P699" s="34">
        <f t="shared" si="71"/>
        <v>286.14504533333331</v>
      </c>
      <c r="Q699" s="31">
        <f t="shared" si="72"/>
        <v>1414532.48</v>
      </c>
      <c r="R699" s="36">
        <f t="shared" si="73"/>
        <v>198429.76</v>
      </c>
      <c r="S699" s="36">
        <f t="shared" si="74"/>
        <v>1196753.76</v>
      </c>
      <c r="T699" s="36">
        <f t="shared" si="75"/>
        <v>21460.878399999998</v>
      </c>
      <c r="U699" s="36">
        <f t="shared" si="76"/>
        <v>11780019.226282666</v>
      </c>
    </row>
    <row r="700" spans="1:21" s="27" customFormat="1" x14ac:dyDescent="0.2">
      <c r="A700" s="13">
        <v>2016</v>
      </c>
      <c r="B700" s="13" t="s">
        <v>39</v>
      </c>
      <c r="C700" s="14"/>
      <c r="D700" s="13" t="s">
        <v>83</v>
      </c>
      <c r="E700" s="27" t="s">
        <v>70</v>
      </c>
      <c r="F700" s="27" t="s">
        <v>74</v>
      </c>
      <c r="G700" s="28" t="s">
        <v>86</v>
      </c>
      <c r="H700" s="35">
        <v>131776</v>
      </c>
      <c r="I700" s="27">
        <v>269</v>
      </c>
      <c r="J700" s="30">
        <v>118</v>
      </c>
      <c r="K700" s="35">
        <f t="shared" si="70"/>
        <v>1116.7457627118645</v>
      </c>
      <c r="L700" s="32">
        <v>35.159999999999997</v>
      </c>
      <c r="M700" s="32">
        <v>4.07</v>
      </c>
      <c r="N700" s="32">
        <v>31.79</v>
      </c>
      <c r="O700" s="33">
        <v>0.56120000000000003</v>
      </c>
      <c r="P700" s="34">
        <f t="shared" si="71"/>
        <v>626.71772203389833</v>
      </c>
      <c r="Q700" s="31">
        <f t="shared" si="72"/>
        <v>4633244.1599999992</v>
      </c>
      <c r="R700" s="36">
        <f t="shared" si="73"/>
        <v>536328.32000000007</v>
      </c>
      <c r="S700" s="36">
        <f t="shared" si="74"/>
        <v>4189159.04</v>
      </c>
      <c r="T700" s="36">
        <f t="shared" si="75"/>
        <v>73952.691200000001</v>
      </c>
      <c r="U700" s="36">
        <f t="shared" si="76"/>
        <v>82586354.538738981</v>
      </c>
    </row>
    <row r="701" spans="1:21" s="27" customFormat="1" x14ac:dyDescent="0.2">
      <c r="A701" s="13">
        <v>2016</v>
      </c>
      <c r="B701" s="13" t="s">
        <v>17</v>
      </c>
      <c r="C701" s="14"/>
      <c r="D701" s="13" t="s">
        <v>83</v>
      </c>
      <c r="E701" s="27" t="s">
        <v>44</v>
      </c>
      <c r="F701" s="27" t="s">
        <v>18</v>
      </c>
      <c r="G701" s="28" t="s">
        <v>87</v>
      </c>
      <c r="H701" s="35">
        <v>12196</v>
      </c>
      <c r="I701" s="27">
        <v>25</v>
      </c>
      <c r="J701" s="30">
        <v>20</v>
      </c>
      <c r="K701" s="35">
        <f t="shared" si="70"/>
        <v>609.79999999999995</v>
      </c>
      <c r="L701" s="32">
        <v>35</v>
      </c>
      <c r="M701" s="32">
        <v>4.87</v>
      </c>
      <c r="N701" s="32">
        <v>30.5</v>
      </c>
      <c r="O701" s="33">
        <v>0.54330000000000001</v>
      </c>
      <c r="P701" s="34">
        <f t="shared" si="71"/>
        <v>331.30434000000002</v>
      </c>
      <c r="Q701" s="31">
        <f t="shared" si="72"/>
        <v>426860</v>
      </c>
      <c r="R701" s="36">
        <f t="shared" si="73"/>
        <v>59394.520000000004</v>
      </c>
      <c r="S701" s="36">
        <f t="shared" si="74"/>
        <v>371978</v>
      </c>
      <c r="T701" s="36">
        <f t="shared" si="75"/>
        <v>6626.0868</v>
      </c>
      <c r="U701" s="36">
        <f t="shared" si="76"/>
        <v>4040587.7306400002</v>
      </c>
    </row>
    <row r="702" spans="1:21" s="27" customFormat="1" x14ac:dyDescent="0.2">
      <c r="A702" s="13">
        <v>2016</v>
      </c>
      <c r="B702" s="13" t="s">
        <v>39</v>
      </c>
      <c r="C702" s="14">
        <v>4</v>
      </c>
      <c r="D702" s="13" t="s">
        <v>83</v>
      </c>
      <c r="E702" s="27" t="s">
        <v>44</v>
      </c>
      <c r="F702" s="27" t="s">
        <v>18</v>
      </c>
      <c r="G702" s="28" t="s">
        <v>88</v>
      </c>
      <c r="H702" s="35">
        <v>106941</v>
      </c>
      <c r="I702" s="27">
        <v>215</v>
      </c>
      <c r="J702" s="30">
        <v>80</v>
      </c>
      <c r="K702" s="35">
        <f t="shared" si="70"/>
        <v>1336.7625</v>
      </c>
      <c r="L702" s="32">
        <v>37</v>
      </c>
      <c r="M702" s="32">
        <v>4.28</v>
      </c>
      <c r="N702" s="32">
        <v>31.9</v>
      </c>
      <c r="O702" s="33">
        <v>0.56430000000000002</v>
      </c>
      <c r="P702" s="34">
        <f t="shared" si="71"/>
        <v>754.33507875000009</v>
      </c>
      <c r="Q702" s="31">
        <f t="shared" si="72"/>
        <v>3956817</v>
      </c>
      <c r="R702" s="36">
        <f t="shared" si="73"/>
        <v>457707.48000000004</v>
      </c>
      <c r="S702" s="36">
        <f t="shared" si="74"/>
        <v>3411417.9</v>
      </c>
      <c r="T702" s="36">
        <f t="shared" si="75"/>
        <v>60346.806300000004</v>
      </c>
      <c r="U702" s="36">
        <f t="shared" si="76"/>
        <v>80669347.656603754</v>
      </c>
    </row>
    <row r="703" spans="1:21" s="27" customFormat="1" x14ac:dyDescent="0.2">
      <c r="A703" s="13">
        <v>2016</v>
      </c>
      <c r="B703" s="13" t="s">
        <v>17</v>
      </c>
      <c r="C703" s="14"/>
      <c r="D703" s="13" t="s">
        <v>83</v>
      </c>
      <c r="E703" s="27" t="s">
        <v>44</v>
      </c>
      <c r="F703" s="27" t="s">
        <v>18</v>
      </c>
      <c r="G703" s="28" t="s">
        <v>88</v>
      </c>
      <c r="H703" s="35">
        <v>11955</v>
      </c>
      <c r="I703" s="27">
        <v>25</v>
      </c>
      <c r="J703" s="30">
        <v>17</v>
      </c>
      <c r="K703" s="35">
        <f t="shared" si="70"/>
        <v>703.23529411764707</v>
      </c>
      <c r="L703" s="32">
        <v>36.200000000000003</v>
      </c>
      <c r="M703" s="32">
        <v>4.46</v>
      </c>
      <c r="N703" s="32">
        <v>31</v>
      </c>
      <c r="O703" s="33">
        <v>0.56789999999999996</v>
      </c>
      <c r="P703" s="34">
        <f t="shared" si="71"/>
        <v>399.36732352941175</v>
      </c>
      <c r="Q703" s="31">
        <f t="shared" si="72"/>
        <v>432771.00000000006</v>
      </c>
      <c r="R703" s="36">
        <f t="shared" si="73"/>
        <v>53319.3</v>
      </c>
      <c r="S703" s="36">
        <f t="shared" si="74"/>
        <v>370605</v>
      </c>
      <c r="T703" s="36">
        <f t="shared" si="75"/>
        <v>6789.2444999999998</v>
      </c>
      <c r="U703" s="36">
        <f t="shared" si="76"/>
        <v>4774436.3527941173</v>
      </c>
    </row>
    <row r="704" spans="1:21" s="27" customFormat="1" x14ac:dyDescent="0.2">
      <c r="A704" s="13">
        <v>2016</v>
      </c>
      <c r="B704" s="13" t="s">
        <v>19</v>
      </c>
      <c r="C704" s="14"/>
      <c r="D704" s="13" t="s">
        <v>83</v>
      </c>
      <c r="E704" s="27" t="s">
        <v>44</v>
      </c>
      <c r="F704" s="27" t="s">
        <v>18</v>
      </c>
      <c r="G704" s="28" t="s">
        <v>88</v>
      </c>
      <c r="H704" s="35">
        <v>35814</v>
      </c>
      <c r="I704" s="27">
        <v>73</v>
      </c>
      <c r="J704" s="30">
        <v>27</v>
      </c>
      <c r="K704" s="35">
        <f t="shared" si="70"/>
        <v>1326.4444444444443</v>
      </c>
      <c r="L704" s="32">
        <v>36.1</v>
      </c>
      <c r="M704" s="32">
        <v>4.28</v>
      </c>
      <c r="N704" s="32">
        <v>30.7</v>
      </c>
      <c r="O704" s="33">
        <v>0.55600000000000005</v>
      </c>
      <c r="P704" s="34">
        <f t="shared" si="71"/>
        <v>737.50311111111125</v>
      </c>
      <c r="Q704" s="31">
        <f t="shared" si="72"/>
        <v>1292885.4000000001</v>
      </c>
      <c r="R704" s="36">
        <f t="shared" si="73"/>
        <v>153283.92000000001</v>
      </c>
      <c r="S704" s="36">
        <f t="shared" si="74"/>
        <v>1099489.8</v>
      </c>
      <c r="T704" s="36">
        <f t="shared" si="75"/>
        <v>19912.584000000003</v>
      </c>
      <c r="U704" s="36">
        <f t="shared" si="76"/>
        <v>26412936.421333339</v>
      </c>
    </row>
    <row r="705" spans="1:21" s="27" customFormat="1" x14ac:dyDescent="0.2">
      <c r="A705" s="13">
        <v>2016</v>
      </c>
      <c r="B705" s="13" t="s">
        <v>17</v>
      </c>
      <c r="C705" s="14"/>
      <c r="D705" s="13" t="s">
        <v>83</v>
      </c>
      <c r="E705" s="27" t="s">
        <v>44</v>
      </c>
      <c r="F705" s="27" t="s">
        <v>18</v>
      </c>
      <c r="G705" s="28" t="s">
        <v>88</v>
      </c>
      <c r="H705" s="35">
        <v>57983</v>
      </c>
      <c r="I705" s="27">
        <v>115</v>
      </c>
      <c r="J705" s="30">
        <v>83</v>
      </c>
      <c r="K705" s="35">
        <f t="shared" si="70"/>
        <v>698.59036144578317</v>
      </c>
      <c r="L705" s="32">
        <v>36.200000000000003</v>
      </c>
      <c r="M705" s="32">
        <v>4.47</v>
      </c>
      <c r="N705" s="32">
        <v>30</v>
      </c>
      <c r="O705" s="33">
        <v>0.56220000000000003</v>
      </c>
      <c r="P705" s="34">
        <f t="shared" si="71"/>
        <v>392.74750120481929</v>
      </c>
      <c r="Q705" s="31">
        <f t="shared" si="72"/>
        <v>2098984.6</v>
      </c>
      <c r="R705" s="36">
        <f t="shared" si="73"/>
        <v>259184.00999999998</v>
      </c>
      <c r="S705" s="36">
        <f t="shared" si="74"/>
        <v>1739490</v>
      </c>
      <c r="T705" s="36">
        <f t="shared" si="75"/>
        <v>32598.042600000001</v>
      </c>
      <c r="U705" s="36">
        <f t="shared" si="76"/>
        <v>22772678.362359036</v>
      </c>
    </row>
    <row r="706" spans="1:21" s="27" customFormat="1" x14ac:dyDescent="0.2">
      <c r="A706" s="13">
        <v>2016</v>
      </c>
      <c r="B706" s="13" t="s">
        <v>39</v>
      </c>
      <c r="C706" s="14"/>
      <c r="D706" s="13" t="s">
        <v>82</v>
      </c>
      <c r="E706" s="27" t="s">
        <v>70</v>
      </c>
      <c r="F706" s="27" t="s">
        <v>74</v>
      </c>
      <c r="G706" s="28" t="s">
        <v>86</v>
      </c>
      <c r="H706" s="35">
        <v>84616</v>
      </c>
      <c r="I706" s="27">
        <v>170</v>
      </c>
      <c r="J706" s="30">
        <v>80</v>
      </c>
      <c r="K706" s="35">
        <f t="shared" si="70"/>
        <v>1057.7</v>
      </c>
      <c r="L706" s="32">
        <v>36.229999999999997</v>
      </c>
      <c r="M706" s="32">
        <v>5.15</v>
      </c>
      <c r="N706" s="32">
        <v>33.18</v>
      </c>
      <c r="O706" s="33">
        <v>0.53749999999999998</v>
      </c>
      <c r="P706" s="34">
        <f t="shared" si="71"/>
        <v>568.51374999999996</v>
      </c>
      <c r="Q706" s="31">
        <f t="shared" si="72"/>
        <v>3065637.6799999997</v>
      </c>
      <c r="R706" s="36">
        <f t="shared" si="73"/>
        <v>435772.4</v>
      </c>
      <c r="S706" s="36">
        <f t="shared" si="74"/>
        <v>2807558.88</v>
      </c>
      <c r="T706" s="36">
        <f t="shared" si="75"/>
        <v>45481.1</v>
      </c>
      <c r="U706" s="36">
        <f t="shared" si="76"/>
        <v>48105359.469999999</v>
      </c>
    </row>
    <row r="707" spans="1:21" s="27" customFormat="1" x14ac:dyDescent="0.2">
      <c r="A707" s="13">
        <v>2016</v>
      </c>
      <c r="B707" s="13" t="s">
        <v>17</v>
      </c>
      <c r="C707" s="14"/>
      <c r="D707" s="13" t="s">
        <v>83</v>
      </c>
      <c r="E707" s="27" t="s">
        <v>44</v>
      </c>
      <c r="F707" s="27" t="s">
        <v>47</v>
      </c>
      <c r="G707" s="28" t="s">
        <v>86</v>
      </c>
      <c r="H707" s="35">
        <v>43295</v>
      </c>
      <c r="I707" s="27">
        <v>88</v>
      </c>
      <c r="J707" s="30">
        <v>80</v>
      </c>
      <c r="K707" s="35">
        <f t="shared" ref="K707:K770" si="77">IF(J707="",0,H707/J707)</f>
        <v>541.1875</v>
      </c>
      <c r="L707" s="32">
        <v>34.700000000000003</v>
      </c>
      <c r="M707" s="32">
        <v>4.71</v>
      </c>
      <c r="N707" s="32">
        <v>29.64</v>
      </c>
      <c r="O707" s="33">
        <v>0.54692200000000002</v>
      </c>
      <c r="P707" s="34">
        <f t="shared" ref="P707:P770" si="78">IF(J707="",0,O707*H707/J707)</f>
        <v>295.98734987500001</v>
      </c>
      <c r="Q707" s="31">
        <f t="shared" ref="Q707:Q770" si="79">$H707*L707</f>
        <v>1502336.5000000002</v>
      </c>
      <c r="R707" s="36">
        <f t="shared" ref="R707:R770" si="80">$H707*M707</f>
        <v>203919.45</v>
      </c>
      <c r="S707" s="36">
        <f t="shared" ref="S707:S770" si="81">$H707*N707</f>
        <v>1283263.8</v>
      </c>
      <c r="T707" s="36">
        <f t="shared" ref="T707:T770" si="82">$H707*O707</f>
        <v>23678.987990000001</v>
      </c>
      <c r="U707" s="36">
        <f t="shared" ref="U707:U770" si="83">$H707*P707</f>
        <v>12814772.312838126</v>
      </c>
    </row>
    <row r="708" spans="1:21" s="27" customFormat="1" x14ac:dyDescent="0.2">
      <c r="A708" s="13">
        <v>2016</v>
      </c>
      <c r="B708" s="13" t="s">
        <v>39</v>
      </c>
      <c r="C708" s="14"/>
      <c r="D708" s="13" t="s">
        <v>82</v>
      </c>
      <c r="E708" s="27" t="s">
        <v>70</v>
      </c>
      <c r="F708" s="27" t="s">
        <v>74</v>
      </c>
      <c r="G708" s="28" t="s">
        <v>86</v>
      </c>
      <c r="H708" s="35">
        <v>24691</v>
      </c>
      <c r="I708" s="27">
        <v>51</v>
      </c>
      <c r="J708" s="30">
        <v>30</v>
      </c>
      <c r="K708" s="35">
        <f t="shared" si="77"/>
        <v>823.0333333333333</v>
      </c>
      <c r="L708" s="32">
        <v>35.15</v>
      </c>
      <c r="M708" s="32">
        <v>5.22</v>
      </c>
      <c r="N708" s="32">
        <v>33.75</v>
      </c>
      <c r="O708" s="33">
        <v>0.51200000000000001</v>
      </c>
      <c r="P708" s="34">
        <f t="shared" si="78"/>
        <v>421.39306666666664</v>
      </c>
      <c r="Q708" s="31">
        <f t="shared" si="79"/>
        <v>867888.64999999991</v>
      </c>
      <c r="R708" s="36">
        <f t="shared" si="80"/>
        <v>128887.01999999999</v>
      </c>
      <c r="S708" s="36">
        <f t="shared" si="81"/>
        <v>833321.25</v>
      </c>
      <c r="T708" s="36">
        <f t="shared" si="82"/>
        <v>12641.791999999999</v>
      </c>
      <c r="U708" s="36">
        <f t="shared" si="83"/>
        <v>10404616.209066667</v>
      </c>
    </row>
    <row r="709" spans="1:21" s="27" customFormat="1" x14ac:dyDescent="0.2">
      <c r="A709" s="13">
        <v>2016</v>
      </c>
      <c r="B709" s="13" t="s">
        <v>39</v>
      </c>
      <c r="C709" s="14"/>
      <c r="D709" s="13" t="s">
        <v>82</v>
      </c>
      <c r="E709" s="27" t="s">
        <v>70</v>
      </c>
      <c r="F709" s="27" t="s">
        <v>74</v>
      </c>
      <c r="G709" s="28" t="s">
        <v>86</v>
      </c>
      <c r="H709" s="35">
        <v>17173</v>
      </c>
      <c r="I709" s="27">
        <v>35</v>
      </c>
      <c r="J709" s="30">
        <v>40</v>
      </c>
      <c r="K709" s="35">
        <f t="shared" si="77"/>
        <v>429.32499999999999</v>
      </c>
      <c r="L709" s="32">
        <v>33.090000000000003</v>
      </c>
      <c r="M709" s="32">
        <v>5.17</v>
      </c>
      <c r="N709" s="32">
        <v>32.130000000000003</v>
      </c>
      <c r="O709" s="33">
        <v>0.49326999999999999</v>
      </c>
      <c r="P709" s="34">
        <f t="shared" si="78"/>
        <v>211.77314274999998</v>
      </c>
      <c r="Q709" s="31">
        <f t="shared" si="79"/>
        <v>568254.57000000007</v>
      </c>
      <c r="R709" s="36">
        <f t="shared" si="80"/>
        <v>88784.41</v>
      </c>
      <c r="S709" s="36">
        <f t="shared" si="81"/>
        <v>551768.49</v>
      </c>
      <c r="T709" s="36">
        <f t="shared" si="82"/>
        <v>8470.9257099999995</v>
      </c>
      <c r="U709" s="36">
        <f t="shared" si="83"/>
        <v>3636780.1804457498</v>
      </c>
    </row>
    <row r="710" spans="1:21" s="27" customFormat="1" x14ac:dyDescent="0.2">
      <c r="A710" s="13">
        <v>2016</v>
      </c>
      <c r="B710" s="13" t="s">
        <v>17</v>
      </c>
      <c r="C710" s="14"/>
      <c r="D710" s="13" t="s">
        <v>83</v>
      </c>
      <c r="E710" s="27" t="s">
        <v>44</v>
      </c>
      <c r="F710" s="27" t="s">
        <v>18</v>
      </c>
      <c r="G710" s="28" t="s">
        <v>78</v>
      </c>
      <c r="H710" s="35">
        <v>6953</v>
      </c>
      <c r="I710" s="27">
        <v>13</v>
      </c>
      <c r="J710" s="30">
        <v>11</v>
      </c>
      <c r="K710" s="35">
        <f t="shared" si="77"/>
        <v>632.09090909090912</v>
      </c>
      <c r="L710" s="32">
        <v>35</v>
      </c>
      <c r="M710" s="32">
        <v>4.9000000000000004</v>
      </c>
      <c r="N710" s="32">
        <v>28.2</v>
      </c>
      <c r="O710" s="33">
        <v>0.53590000000000004</v>
      </c>
      <c r="P710" s="34">
        <f t="shared" si="78"/>
        <v>338.73751818181819</v>
      </c>
      <c r="Q710" s="31">
        <f t="shared" si="79"/>
        <v>243355</v>
      </c>
      <c r="R710" s="36">
        <f t="shared" si="80"/>
        <v>34069.700000000004</v>
      </c>
      <c r="S710" s="36">
        <f t="shared" si="81"/>
        <v>196074.6</v>
      </c>
      <c r="T710" s="36">
        <f t="shared" si="82"/>
        <v>3726.1127000000001</v>
      </c>
      <c r="U710" s="36">
        <f t="shared" si="83"/>
        <v>2355241.9639181821</v>
      </c>
    </row>
    <row r="711" spans="1:21" s="27" customFormat="1" x14ac:dyDescent="0.2">
      <c r="A711" s="13">
        <v>2016</v>
      </c>
      <c r="B711" s="13" t="s">
        <v>39</v>
      </c>
      <c r="C711" s="14"/>
      <c r="D711" s="13" t="s">
        <v>83</v>
      </c>
      <c r="E711" s="27" t="s">
        <v>44</v>
      </c>
      <c r="F711" s="27" t="s">
        <v>21</v>
      </c>
      <c r="G711" s="28" t="s">
        <v>78</v>
      </c>
      <c r="H711" s="35">
        <v>148994</v>
      </c>
      <c r="I711" s="27">
        <v>302</v>
      </c>
      <c r="J711" s="30">
        <v>100</v>
      </c>
      <c r="K711" s="35">
        <f t="shared" si="77"/>
        <v>1489.94</v>
      </c>
      <c r="L711" s="32">
        <v>36.5</v>
      </c>
      <c r="M711" s="32">
        <v>3.65</v>
      </c>
      <c r="N711" s="32">
        <v>31.9</v>
      </c>
      <c r="O711" s="33">
        <v>0.55030000000000001</v>
      </c>
      <c r="P711" s="34">
        <f t="shared" si="78"/>
        <v>819.91398199999992</v>
      </c>
      <c r="Q711" s="31">
        <f t="shared" si="79"/>
        <v>5438281</v>
      </c>
      <c r="R711" s="36">
        <f t="shared" si="80"/>
        <v>543828.1</v>
      </c>
      <c r="S711" s="36">
        <f t="shared" si="81"/>
        <v>4752908.5999999996</v>
      </c>
      <c r="T711" s="36">
        <f t="shared" si="82"/>
        <v>81991.398199999996</v>
      </c>
      <c r="U711" s="36">
        <f t="shared" si="83"/>
        <v>122162263.834108</v>
      </c>
    </row>
    <row r="712" spans="1:21" s="27" customFormat="1" x14ac:dyDescent="0.2">
      <c r="A712" s="13">
        <v>2016</v>
      </c>
      <c r="B712" s="13" t="s">
        <v>17</v>
      </c>
      <c r="C712" s="14"/>
      <c r="D712" s="13" t="s">
        <v>83</v>
      </c>
      <c r="E712" s="27" t="s">
        <v>44</v>
      </c>
      <c r="F712" s="27" t="s">
        <v>18</v>
      </c>
      <c r="G712" s="28" t="s">
        <v>78</v>
      </c>
      <c r="H712" s="35">
        <v>65359</v>
      </c>
      <c r="I712" s="27">
        <v>132</v>
      </c>
      <c r="J712" s="30">
        <v>104</v>
      </c>
      <c r="K712" s="35">
        <f t="shared" si="77"/>
        <v>628.45192307692309</v>
      </c>
      <c r="L712" s="32">
        <v>34.5</v>
      </c>
      <c r="M712" s="32">
        <v>4.3600000000000003</v>
      </c>
      <c r="N712" s="32">
        <v>28.4</v>
      </c>
      <c r="O712" s="33">
        <v>0.53749999999999998</v>
      </c>
      <c r="P712" s="34">
        <f t="shared" si="78"/>
        <v>337.79290865384615</v>
      </c>
      <c r="Q712" s="31">
        <f t="shared" si="79"/>
        <v>2254885.5</v>
      </c>
      <c r="R712" s="36">
        <f t="shared" si="80"/>
        <v>284965.24000000005</v>
      </c>
      <c r="S712" s="36">
        <f t="shared" si="81"/>
        <v>1856195.5999999999</v>
      </c>
      <c r="T712" s="36">
        <f t="shared" si="82"/>
        <v>35130.462500000001</v>
      </c>
      <c r="U712" s="36">
        <f t="shared" si="83"/>
        <v>22077806.71670673</v>
      </c>
    </row>
    <row r="713" spans="1:21" s="27" customFormat="1" x14ac:dyDescent="0.2">
      <c r="A713" s="13">
        <v>2016</v>
      </c>
      <c r="B713" s="13" t="s">
        <v>39</v>
      </c>
      <c r="C713" s="14">
        <v>3.3</v>
      </c>
      <c r="D713" s="13" t="s">
        <v>83</v>
      </c>
      <c r="E713" s="27" t="s">
        <v>44</v>
      </c>
      <c r="F713" s="27" t="s">
        <v>21</v>
      </c>
      <c r="G713" s="28" t="s">
        <v>78</v>
      </c>
      <c r="H713" s="35">
        <v>173836</v>
      </c>
      <c r="I713" s="27">
        <v>364</v>
      </c>
      <c r="J713" s="30">
        <v>120</v>
      </c>
      <c r="K713" s="35">
        <f t="shared" si="77"/>
        <v>1448.6333333333334</v>
      </c>
      <c r="L713" s="32">
        <v>35.9</v>
      </c>
      <c r="M713" s="32">
        <v>3.4</v>
      </c>
      <c r="N713" s="32">
        <v>28.1</v>
      </c>
      <c r="O713" s="33">
        <v>0.50390000000000001</v>
      </c>
      <c r="P713" s="34">
        <f t="shared" si="78"/>
        <v>729.96633666666662</v>
      </c>
      <c r="Q713" s="31">
        <f t="shared" si="79"/>
        <v>6240712.3999999994</v>
      </c>
      <c r="R713" s="36">
        <f t="shared" si="80"/>
        <v>591042.4</v>
      </c>
      <c r="S713" s="36">
        <f t="shared" si="81"/>
        <v>4884791.6000000006</v>
      </c>
      <c r="T713" s="36">
        <f t="shared" si="82"/>
        <v>87595.960399999996</v>
      </c>
      <c r="U713" s="36">
        <f t="shared" si="83"/>
        <v>126894428.10078666</v>
      </c>
    </row>
    <row r="714" spans="1:21" s="27" customFormat="1" x14ac:dyDescent="0.2">
      <c r="A714" s="13">
        <v>2016</v>
      </c>
      <c r="B714" s="13" t="s">
        <v>39</v>
      </c>
      <c r="C714" s="14">
        <v>2.2999999999999998</v>
      </c>
      <c r="D714" s="13" t="s">
        <v>83</v>
      </c>
      <c r="E714" s="27" t="s">
        <v>44</v>
      </c>
      <c r="F714" s="27" t="s">
        <v>21</v>
      </c>
      <c r="G714" s="28" t="s">
        <v>78</v>
      </c>
      <c r="H714" s="35">
        <v>185831</v>
      </c>
      <c r="I714" s="27">
        <v>392</v>
      </c>
      <c r="J714" s="30">
        <v>130</v>
      </c>
      <c r="K714" s="35">
        <f t="shared" si="77"/>
        <v>1429.4692307692308</v>
      </c>
      <c r="L714" s="32">
        <v>36.299999999999997</v>
      </c>
      <c r="M714" s="32">
        <v>4.3099999999999996</v>
      </c>
      <c r="N714" s="32">
        <v>29.2</v>
      </c>
      <c r="O714" s="33">
        <v>0.56069999999999998</v>
      </c>
      <c r="P714" s="34">
        <f t="shared" si="78"/>
        <v>801.50339769230766</v>
      </c>
      <c r="Q714" s="31">
        <f t="shared" si="79"/>
        <v>6745665.2999999998</v>
      </c>
      <c r="R714" s="36">
        <f t="shared" si="80"/>
        <v>800931.60999999987</v>
      </c>
      <c r="S714" s="36">
        <f t="shared" si="81"/>
        <v>5426265.2000000002</v>
      </c>
      <c r="T714" s="36">
        <f t="shared" si="82"/>
        <v>104195.4417</v>
      </c>
      <c r="U714" s="36">
        <f t="shared" si="83"/>
        <v>148944177.89655924</v>
      </c>
    </row>
    <row r="715" spans="1:21" s="27" customFormat="1" x14ac:dyDescent="0.2">
      <c r="A715" s="13">
        <v>2016</v>
      </c>
      <c r="B715" s="13" t="s">
        <v>39</v>
      </c>
      <c r="C715" s="14">
        <v>3.75</v>
      </c>
      <c r="D715" s="13" t="s">
        <v>83</v>
      </c>
      <c r="E715" s="27" t="s">
        <v>44</v>
      </c>
      <c r="F715" s="27" t="s">
        <v>21</v>
      </c>
      <c r="G715" s="28" t="s">
        <v>78</v>
      </c>
      <c r="H715" s="35">
        <v>156186</v>
      </c>
      <c r="I715" s="27">
        <v>329</v>
      </c>
      <c r="J715" s="30">
        <v>120</v>
      </c>
      <c r="K715" s="35">
        <f t="shared" si="77"/>
        <v>1301.55</v>
      </c>
      <c r="L715" s="32">
        <v>35.5</v>
      </c>
      <c r="M715" s="32">
        <v>3.51</v>
      </c>
      <c r="N715" s="32">
        <v>27.8</v>
      </c>
      <c r="O715" s="33">
        <v>0.53</v>
      </c>
      <c r="P715" s="34">
        <f t="shared" si="78"/>
        <v>689.82150000000001</v>
      </c>
      <c r="Q715" s="31">
        <f t="shared" si="79"/>
        <v>5544603</v>
      </c>
      <c r="R715" s="36">
        <f t="shared" si="80"/>
        <v>548212.86</v>
      </c>
      <c r="S715" s="36">
        <f t="shared" si="81"/>
        <v>4341970.8</v>
      </c>
      <c r="T715" s="36">
        <f t="shared" si="82"/>
        <v>82778.58</v>
      </c>
      <c r="U715" s="36">
        <f t="shared" si="83"/>
        <v>107740460.79899999</v>
      </c>
    </row>
    <row r="716" spans="1:21" s="27" customFormat="1" x14ac:dyDescent="0.2">
      <c r="A716" s="13">
        <v>2016</v>
      </c>
      <c r="B716" s="13" t="s">
        <v>17</v>
      </c>
      <c r="C716" s="14"/>
      <c r="D716" s="13" t="s">
        <v>83</v>
      </c>
      <c r="E716" s="27" t="s">
        <v>44</v>
      </c>
      <c r="F716" s="27" t="s">
        <v>18</v>
      </c>
      <c r="G716" s="28" t="s">
        <v>78</v>
      </c>
      <c r="H716" s="35">
        <v>12946</v>
      </c>
      <c r="I716" s="27">
        <v>25</v>
      </c>
      <c r="J716" s="30">
        <v>22.5</v>
      </c>
      <c r="K716" s="35">
        <f t="shared" si="77"/>
        <v>575.37777777777774</v>
      </c>
      <c r="L716" s="32">
        <v>33.6</v>
      </c>
      <c r="M716" s="32">
        <v>4.74</v>
      </c>
      <c r="N716" s="32">
        <v>28.7</v>
      </c>
      <c r="O716" s="33">
        <v>0.505</v>
      </c>
      <c r="P716" s="34">
        <f t="shared" si="78"/>
        <v>290.56577777777778</v>
      </c>
      <c r="Q716" s="31">
        <f t="shared" si="79"/>
        <v>434985.60000000003</v>
      </c>
      <c r="R716" s="36">
        <f t="shared" si="80"/>
        <v>61364.04</v>
      </c>
      <c r="S716" s="36">
        <f t="shared" si="81"/>
        <v>371550.2</v>
      </c>
      <c r="T716" s="36">
        <f t="shared" si="82"/>
        <v>6537.7300000000005</v>
      </c>
      <c r="U716" s="36">
        <f t="shared" si="83"/>
        <v>3761664.5591111113</v>
      </c>
    </row>
    <row r="717" spans="1:21" s="27" customFormat="1" x14ac:dyDescent="0.2">
      <c r="A717" s="13">
        <v>2016</v>
      </c>
      <c r="B717" s="13" t="s">
        <v>17</v>
      </c>
      <c r="C717" s="14"/>
      <c r="D717" s="13" t="s">
        <v>83</v>
      </c>
      <c r="E717" s="27" t="s">
        <v>44</v>
      </c>
      <c r="F717" s="27" t="s">
        <v>47</v>
      </c>
      <c r="G717" s="28" t="s">
        <v>86</v>
      </c>
      <c r="H717" s="35">
        <v>23642</v>
      </c>
      <c r="I717" s="27">
        <v>50</v>
      </c>
      <c r="J717" s="30">
        <v>50</v>
      </c>
      <c r="K717" s="35">
        <f t="shared" si="77"/>
        <v>472.84</v>
      </c>
      <c r="L717" s="32">
        <v>35.42</v>
      </c>
      <c r="M717" s="32">
        <v>4.62</v>
      </c>
      <c r="N717" s="32">
        <v>30.24</v>
      </c>
      <c r="O717" s="33">
        <v>0.55800000000000005</v>
      </c>
      <c r="P717" s="34">
        <f t="shared" si="78"/>
        <v>263.84472</v>
      </c>
      <c r="Q717" s="31">
        <f t="shared" si="79"/>
        <v>837399.64</v>
      </c>
      <c r="R717" s="36">
        <f t="shared" si="80"/>
        <v>109226.04000000001</v>
      </c>
      <c r="S717" s="36">
        <f t="shared" si="81"/>
        <v>714934.08</v>
      </c>
      <c r="T717" s="36">
        <f t="shared" si="82"/>
        <v>13192.236000000001</v>
      </c>
      <c r="U717" s="36">
        <f t="shared" si="83"/>
        <v>6237816.8702400001</v>
      </c>
    </row>
    <row r="718" spans="1:21" s="27" customFormat="1" x14ac:dyDescent="0.2">
      <c r="A718" s="13">
        <v>2016</v>
      </c>
      <c r="B718" s="13" t="s">
        <v>39</v>
      </c>
      <c r="C718" s="14">
        <v>2.5</v>
      </c>
      <c r="D718" s="13" t="s">
        <v>83</v>
      </c>
      <c r="E718" s="27" t="s">
        <v>44</v>
      </c>
      <c r="F718" s="27" t="s">
        <v>18</v>
      </c>
      <c r="G718" s="28" t="s">
        <v>87</v>
      </c>
      <c r="H718" s="35">
        <v>121376</v>
      </c>
      <c r="I718" s="27">
        <v>246</v>
      </c>
      <c r="J718" s="30">
        <v>91</v>
      </c>
      <c r="K718" s="35">
        <f t="shared" si="77"/>
        <v>1333.8021978021977</v>
      </c>
      <c r="L718" s="32">
        <v>36</v>
      </c>
      <c r="M718" s="32">
        <v>3.8</v>
      </c>
      <c r="N718" s="32">
        <v>32.299999999999997</v>
      </c>
      <c r="O718" s="33">
        <v>0.55920000000000003</v>
      </c>
      <c r="P718" s="34">
        <f t="shared" si="78"/>
        <v>745.86218901098903</v>
      </c>
      <c r="Q718" s="31">
        <f t="shared" si="79"/>
        <v>4369536</v>
      </c>
      <c r="R718" s="36">
        <f t="shared" si="80"/>
        <v>461228.79999999999</v>
      </c>
      <c r="S718" s="36">
        <f t="shared" si="81"/>
        <v>3920444.8</v>
      </c>
      <c r="T718" s="36">
        <f t="shared" si="82"/>
        <v>67873.459199999998</v>
      </c>
      <c r="U718" s="36">
        <f t="shared" si="83"/>
        <v>90529769.053397804</v>
      </c>
    </row>
    <row r="719" spans="1:21" s="27" customFormat="1" x14ac:dyDescent="0.2">
      <c r="A719" s="13">
        <v>2016</v>
      </c>
      <c r="B719" s="13" t="s">
        <v>17</v>
      </c>
      <c r="C719" s="14"/>
      <c r="D719" s="13" t="s">
        <v>83</v>
      </c>
      <c r="E719" s="27" t="s">
        <v>44</v>
      </c>
      <c r="F719" s="27" t="s">
        <v>18</v>
      </c>
      <c r="G719" s="28" t="s">
        <v>78</v>
      </c>
      <c r="H719" s="35">
        <v>42054</v>
      </c>
      <c r="I719" s="27">
        <v>87</v>
      </c>
      <c r="J719" s="30">
        <v>78</v>
      </c>
      <c r="K719" s="35">
        <f t="shared" si="77"/>
        <v>539.15384615384619</v>
      </c>
      <c r="L719" s="32">
        <v>34</v>
      </c>
      <c r="M719" s="32">
        <v>4.9000000000000004</v>
      </c>
      <c r="N719" s="32">
        <v>28</v>
      </c>
      <c r="O719" s="33">
        <v>0.51910000000000001</v>
      </c>
      <c r="P719" s="34">
        <f t="shared" si="78"/>
        <v>279.87476153846154</v>
      </c>
      <c r="Q719" s="31">
        <f t="shared" si="79"/>
        <v>1429836</v>
      </c>
      <c r="R719" s="36">
        <f t="shared" si="80"/>
        <v>206064.6</v>
      </c>
      <c r="S719" s="36">
        <f t="shared" si="81"/>
        <v>1177512</v>
      </c>
      <c r="T719" s="36">
        <f t="shared" si="82"/>
        <v>21830.231400000001</v>
      </c>
      <c r="U719" s="36">
        <f t="shared" si="83"/>
        <v>11769853.221738461</v>
      </c>
    </row>
    <row r="720" spans="1:21" s="27" customFormat="1" x14ac:dyDescent="0.2">
      <c r="A720" s="13">
        <v>2016</v>
      </c>
      <c r="B720" s="13" t="s">
        <v>39</v>
      </c>
      <c r="C720" s="14">
        <v>3</v>
      </c>
      <c r="D720" s="13" t="s">
        <v>83</v>
      </c>
      <c r="E720" s="27" t="s">
        <v>44</v>
      </c>
      <c r="F720" s="27" t="s">
        <v>21</v>
      </c>
      <c r="G720" s="28" t="s">
        <v>78</v>
      </c>
      <c r="H720" s="35">
        <v>155169</v>
      </c>
      <c r="I720" s="27">
        <v>333</v>
      </c>
      <c r="J720" s="30">
        <v>120</v>
      </c>
      <c r="K720" s="35">
        <f t="shared" si="77"/>
        <v>1293.075</v>
      </c>
      <c r="L720" s="32">
        <v>35</v>
      </c>
      <c r="M720" s="32">
        <v>3.67</v>
      </c>
      <c r="N720" s="32">
        <v>27.1</v>
      </c>
      <c r="O720" s="33">
        <v>0.53280000000000005</v>
      </c>
      <c r="P720" s="34">
        <f t="shared" si="78"/>
        <v>688.95036000000016</v>
      </c>
      <c r="Q720" s="31">
        <f t="shared" si="79"/>
        <v>5430915</v>
      </c>
      <c r="R720" s="36">
        <f t="shared" si="80"/>
        <v>569470.23</v>
      </c>
      <c r="S720" s="36">
        <f t="shared" si="81"/>
        <v>4205079.9000000004</v>
      </c>
      <c r="T720" s="36">
        <f t="shared" si="82"/>
        <v>82674.043200000015</v>
      </c>
      <c r="U720" s="36">
        <f t="shared" si="83"/>
        <v>106903738.41084002</v>
      </c>
    </row>
    <row r="721" spans="1:21" s="27" customFormat="1" x14ac:dyDescent="0.2">
      <c r="A721" s="13">
        <v>2016</v>
      </c>
      <c r="B721" s="13" t="s">
        <v>19</v>
      </c>
      <c r="C721" s="14">
        <v>3</v>
      </c>
      <c r="D721" s="13" t="s">
        <v>83</v>
      </c>
      <c r="E721" s="27" t="s">
        <v>44</v>
      </c>
      <c r="F721" s="27" t="s">
        <v>21</v>
      </c>
      <c r="G721" s="28" t="s">
        <v>78</v>
      </c>
      <c r="H721" s="35">
        <v>41432</v>
      </c>
      <c r="I721" s="27">
        <v>86</v>
      </c>
      <c r="J721" s="30">
        <v>34</v>
      </c>
      <c r="K721" s="35">
        <f t="shared" si="77"/>
        <v>1218.5882352941176</v>
      </c>
      <c r="L721" s="32">
        <v>36.200000000000003</v>
      </c>
      <c r="M721" s="32">
        <v>4.1100000000000003</v>
      </c>
      <c r="N721" s="32">
        <v>27.6</v>
      </c>
      <c r="O721" s="33">
        <v>0.5444</v>
      </c>
      <c r="P721" s="34">
        <f t="shared" si="78"/>
        <v>663.39943529411767</v>
      </c>
      <c r="Q721" s="31">
        <f t="shared" si="79"/>
        <v>1499838.4000000001</v>
      </c>
      <c r="R721" s="36">
        <f t="shared" si="80"/>
        <v>170285.52000000002</v>
      </c>
      <c r="S721" s="36">
        <f t="shared" si="81"/>
        <v>1143523.2</v>
      </c>
      <c r="T721" s="36">
        <f t="shared" si="82"/>
        <v>22555.5808</v>
      </c>
      <c r="U721" s="36">
        <f t="shared" si="83"/>
        <v>27485965.403105885</v>
      </c>
    </row>
    <row r="722" spans="1:21" s="27" customFormat="1" x14ac:dyDescent="0.2">
      <c r="A722" s="13">
        <v>2016</v>
      </c>
      <c r="B722" s="13" t="s">
        <v>19</v>
      </c>
      <c r="C722" s="14"/>
      <c r="D722" s="13" t="s">
        <v>83</v>
      </c>
      <c r="E722" s="27" t="s">
        <v>44</v>
      </c>
      <c r="F722" s="27" t="s">
        <v>21</v>
      </c>
      <c r="G722" s="28" t="s">
        <v>78</v>
      </c>
      <c r="H722" s="35">
        <v>20631</v>
      </c>
      <c r="I722" s="27">
        <v>43</v>
      </c>
      <c r="J722" s="30">
        <v>20</v>
      </c>
      <c r="K722" s="35">
        <f t="shared" si="77"/>
        <v>1031.55</v>
      </c>
      <c r="L722" s="32">
        <v>34.4</v>
      </c>
      <c r="M722" s="32">
        <v>3.81</v>
      </c>
      <c r="N722" s="32">
        <v>26.8</v>
      </c>
      <c r="O722" s="33">
        <v>0.52139999999999997</v>
      </c>
      <c r="P722" s="34">
        <f t="shared" si="78"/>
        <v>537.85016999999993</v>
      </c>
      <c r="Q722" s="31">
        <f t="shared" si="79"/>
        <v>709706.4</v>
      </c>
      <c r="R722" s="36">
        <f t="shared" si="80"/>
        <v>78604.11</v>
      </c>
      <c r="S722" s="36">
        <f t="shared" si="81"/>
        <v>552910.80000000005</v>
      </c>
      <c r="T722" s="36">
        <f t="shared" si="82"/>
        <v>10757.0034</v>
      </c>
      <c r="U722" s="36">
        <f t="shared" si="83"/>
        <v>11096386.857269999</v>
      </c>
    </row>
    <row r="723" spans="1:21" s="27" customFormat="1" x14ac:dyDescent="0.2">
      <c r="A723" s="13">
        <v>2016</v>
      </c>
      <c r="B723" s="13" t="s">
        <v>50</v>
      </c>
      <c r="C723" s="14">
        <v>1.25</v>
      </c>
      <c r="D723" s="13" t="s">
        <v>83</v>
      </c>
      <c r="E723" s="27" t="s">
        <v>44</v>
      </c>
      <c r="F723" s="27" t="s">
        <v>21</v>
      </c>
      <c r="G723" s="28" t="s">
        <v>78</v>
      </c>
      <c r="H723" s="35">
        <v>113657</v>
      </c>
      <c r="I723" s="27">
        <v>226</v>
      </c>
      <c r="J723" s="30">
        <v>120</v>
      </c>
      <c r="K723" s="35">
        <f t="shared" si="77"/>
        <v>947.14166666666665</v>
      </c>
      <c r="L723" s="32">
        <v>36</v>
      </c>
      <c r="M723" s="32">
        <v>4.18</v>
      </c>
      <c r="N723" s="32">
        <v>28.3</v>
      </c>
      <c r="O723" s="33">
        <v>0.5494</v>
      </c>
      <c r="P723" s="34">
        <f t="shared" si="78"/>
        <v>520.3596316666667</v>
      </c>
      <c r="Q723" s="31">
        <f t="shared" si="79"/>
        <v>4091652</v>
      </c>
      <c r="R723" s="36">
        <f t="shared" si="80"/>
        <v>475086.25999999995</v>
      </c>
      <c r="S723" s="36">
        <f t="shared" si="81"/>
        <v>3216493.1</v>
      </c>
      <c r="T723" s="36">
        <f t="shared" si="82"/>
        <v>62443.1558</v>
      </c>
      <c r="U723" s="36">
        <f t="shared" si="83"/>
        <v>59142514.656338334</v>
      </c>
    </row>
    <row r="724" spans="1:21" s="27" customFormat="1" x14ac:dyDescent="0.2">
      <c r="A724" s="13">
        <v>2016</v>
      </c>
      <c r="B724" s="13" t="s">
        <v>17</v>
      </c>
      <c r="C724" s="14"/>
      <c r="D724" s="13" t="s">
        <v>83</v>
      </c>
      <c r="E724" s="27" t="s">
        <v>44</v>
      </c>
      <c r="F724" s="27" t="s">
        <v>18</v>
      </c>
      <c r="G724" s="28" t="s">
        <v>78</v>
      </c>
      <c r="H724" s="35">
        <v>19435</v>
      </c>
      <c r="I724" s="27">
        <v>39</v>
      </c>
      <c r="J724" s="30">
        <v>38</v>
      </c>
      <c r="K724" s="35">
        <f t="shared" si="77"/>
        <v>511.44736842105266</v>
      </c>
      <c r="L724" s="32">
        <v>33.9</v>
      </c>
      <c r="M724" s="32">
        <v>4.8099999999999996</v>
      </c>
      <c r="N724" s="32">
        <v>27.3</v>
      </c>
      <c r="O724" s="33">
        <v>0.52280000000000004</v>
      </c>
      <c r="P724" s="34">
        <f t="shared" si="78"/>
        <v>267.3846842105263</v>
      </c>
      <c r="Q724" s="31">
        <f t="shared" si="79"/>
        <v>658846.5</v>
      </c>
      <c r="R724" s="36">
        <f t="shared" si="80"/>
        <v>93482.349999999991</v>
      </c>
      <c r="S724" s="36">
        <f t="shared" si="81"/>
        <v>530575.5</v>
      </c>
      <c r="T724" s="36">
        <f t="shared" si="82"/>
        <v>10160.618</v>
      </c>
      <c r="U724" s="36">
        <f t="shared" si="83"/>
        <v>5196621.3376315786</v>
      </c>
    </row>
    <row r="725" spans="1:21" s="27" customFormat="1" x14ac:dyDescent="0.2">
      <c r="A725" s="13">
        <v>2016</v>
      </c>
      <c r="B725" s="13" t="s">
        <v>39</v>
      </c>
      <c r="C725" s="14">
        <v>2</v>
      </c>
      <c r="D725" s="13" t="s">
        <v>83</v>
      </c>
      <c r="E725" s="27" t="s">
        <v>44</v>
      </c>
      <c r="F725" s="27" t="s">
        <v>21</v>
      </c>
      <c r="G725" s="28" t="s">
        <v>78</v>
      </c>
      <c r="H725" s="35">
        <v>94702</v>
      </c>
      <c r="I725" s="27">
        <v>191</v>
      </c>
      <c r="J725" s="30">
        <v>105</v>
      </c>
      <c r="K725" s="35">
        <f t="shared" si="77"/>
        <v>901.9238095238095</v>
      </c>
      <c r="L725" s="32">
        <v>36</v>
      </c>
      <c r="M725" s="32">
        <v>4.97</v>
      </c>
      <c r="N725" s="32">
        <v>31.2</v>
      </c>
      <c r="O725" s="33">
        <v>0.5474</v>
      </c>
      <c r="P725" s="34">
        <f t="shared" si="78"/>
        <v>493.71309333333329</v>
      </c>
      <c r="Q725" s="31">
        <f t="shared" si="79"/>
        <v>3409272</v>
      </c>
      <c r="R725" s="36">
        <f t="shared" si="80"/>
        <v>470668.94</v>
      </c>
      <c r="S725" s="36">
        <f t="shared" si="81"/>
        <v>2954702.4</v>
      </c>
      <c r="T725" s="36">
        <f t="shared" si="82"/>
        <v>51839.874799999998</v>
      </c>
      <c r="U725" s="36">
        <f t="shared" si="83"/>
        <v>46755617.36485333</v>
      </c>
    </row>
    <row r="726" spans="1:21" s="27" customFormat="1" x14ac:dyDescent="0.2">
      <c r="A726" s="13">
        <v>2016</v>
      </c>
      <c r="B726" s="13" t="s">
        <v>39</v>
      </c>
      <c r="C726" s="14"/>
      <c r="D726" s="13" t="s">
        <v>83</v>
      </c>
      <c r="E726" s="27" t="s">
        <v>44</v>
      </c>
      <c r="F726" s="27" t="s">
        <v>18</v>
      </c>
      <c r="G726" s="28" t="s">
        <v>87</v>
      </c>
      <c r="H726" s="35">
        <v>309395</v>
      </c>
      <c r="I726" s="27">
        <v>626</v>
      </c>
      <c r="J726" s="30">
        <v>226</v>
      </c>
      <c r="K726" s="35">
        <f t="shared" si="77"/>
        <v>1369.0044247787609</v>
      </c>
      <c r="L726" s="32">
        <v>36.200000000000003</v>
      </c>
      <c r="M726" s="32">
        <v>4.24</v>
      </c>
      <c r="N726" s="32">
        <v>30.4</v>
      </c>
      <c r="O726" s="33">
        <v>0.5615</v>
      </c>
      <c r="P726" s="34">
        <f t="shared" si="78"/>
        <v>768.69598451327442</v>
      </c>
      <c r="Q726" s="31">
        <f t="shared" si="79"/>
        <v>11200099</v>
      </c>
      <c r="R726" s="36">
        <f t="shared" si="80"/>
        <v>1311834.8</v>
      </c>
      <c r="S726" s="36">
        <f t="shared" si="81"/>
        <v>9405608</v>
      </c>
      <c r="T726" s="36">
        <f t="shared" si="82"/>
        <v>173725.29250000001</v>
      </c>
      <c r="U726" s="36">
        <f t="shared" si="83"/>
        <v>237830694.12848455</v>
      </c>
    </row>
    <row r="727" spans="1:21" s="27" customFormat="1" x14ac:dyDescent="0.2">
      <c r="A727" s="13">
        <v>2016</v>
      </c>
      <c r="B727" s="13" t="s">
        <v>39</v>
      </c>
      <c r="C727" s="14">
        <v>2.5</v>
      </c>
      <c r="D727" s="13" t="s">
        <v>83</v>
      </c>
      <c r="E727" s="27" t="s">
        <v>44</v>
      </c>
      <c r="F727" s="27" t="s">
        <v>18</v>
      </c>
      <c r="G727" s="28" t="s">
        <v>87</v>
      </c>
      <c r="H727" s="35">
        <v>68198</v>
      </c>
      <c r="I727" s="27">
        <v>139</v>
      </c>
      <c r="J727" s="30">
        <v>55</v>
      </c>
      <c r="K727" s="35">
        <f t="shared" si="77"/>
        <v>1239.9636363636364</v>
      </c>
      <c r="L727" s="32">
        <v>35.9</v>
      </c>
      <c r="M727" s="32">
        <v>4.63</v>
      </c>
      <c r="N727" s="32">
        <v>31.1</v>
      </c>
      <c r="O727" s="33">
        <v>0.54800000000000004</v>
      </c>
      <c r="P727" s="34">
        <f t="shared" si="78"/>
        <v>679.50007272727271</v>
      </c>
      <c r="Q727" s="31">
        <f t="shared" si="79"/>
        <v>2448308.1999999997</v>
      </c>
      <c r="R727" s="36">
        <f t="shared" si="80"/>
        <v>315756.74</v>
      </c>
      <c r="S727" s="36">
        <f t="shared" si="81"/>
        <v>2120957.8000000003</v>
      </c>
      <c r="T727" s="36">
        <f t="shared" si="82"/>
        <v>37372.504000000001</v>
      </c>
      <c r="U727" s="36">
        <f t="shared" si="83"/>
        <v>46340545.959854543</v>
      </c>
    </row>
    <row r="728" spans="1:21" s="27" customFormat="1" x14ac:dyDescent="0.2">
      <c r="A728" s="13">
        <v>2016</v>
      </c>
      <c r="B728" s="13" t="s">
        <v>17</v>
      </c>
      <c r="C728" s="14"/>
      <c r="D728" s="13" t="s">
        <v>83</v>
      </c>
      <c r="E728" s="27" t="s">
        <v>44</v>
      </c>
      <c r="F728" s="27" t="s">
        <v>18</v>
      </c>
      <c r="G728" s="28" t="s">
        <v>78</v>
      </c>
      <c r="H728" s="35">
        <v>53443</v>
      </c>
      <c r="I728" s="27">
        <v>107</v>
      </c>
      <c r="J728" s="30">
        <v>105</v>
      </c>
      <c r="K728" s="35">
        <f t="shared" si="77"/>
        <v>508.98095238095237</v>
      </c>
      <c r="L728" s="32">
        <v>35.200000000000003</v>
      </c>
      <c r="M728" s="32">
        <v>4.9000000000000004</v>
      </c>
      <c r="N728" s="32">
        <v>28.3</v>
      </c>
      <c r="O728" s="33">
        <v>0.53439999999999999</v>
      </c>
      <c r="P728" s="34">
        <f t="shared" si="78"/>
        <v>271.99942095238094</v>
      </c>
      <c r="Q728" s="31">
        <f t="shared" si="79"/>
        <v>1881193.6</v>
      </c>
      <c r="R728" s="36">
        <f t="shared" si="80"/>
        <v>261870.7</v>
      </c>
      <c r="S728" s="36">
        <f t="shared" si="81"/>
        <v>1512436.9000000001</v>
      </c>
      <c r="T728" s="36">
        <f t="shared" si="82"/>
        <v>28559.939200000001</v>
      </c>
      <c r="U728" s="36">
        <f t="shared" si="83"/>
        <v>14536465.053958096</v>
      </c>
    </row>
    <row r="729" spans="1:21" s="27" customFormat="1" x14ac:dyDescent="0.2">
      <c r="A729" s="13">
        <v>2016</v>
      </c>
      <c r="B729" s="13" t="s">
        <v>117</v>
      </c>
      <c r="C729" s="14">
        <v>1</v>
      </c>
      <c r="D729" s="13" t="s">
        <v>83</v>
      </c>
      <c r="E729" s="27" t="s">
        <v>44</v>
      </c>
      <c r="F729" s="27" t="s">
        <v>21</v>
      </c>
      <c r="G729" s="28" t="s">
        <v>78</v>
      </c>
      <c r="H729" s="35">
        <v>155786</v>
      </c>
      <c r="I729" s="27">
        <v>315</v>
      </c>
      <c r="J729" s="30">
        <v>178</v>
      </c>
      <c r="K729" s="35">
        <f t="shared" si="77"/>
        <v>875.20224719101122</v>
      </c>
      <c r="L729" s="32">
        <v>34.700000000000003</v>
      </c>
      <c r="M729" s="32">
        <v>4.8</v>
      </c>
      <c r="N729" s="32">
        <v>28.4</v>
      </c>
      <c r="O729" s="33">
        <v>0.53690000000000004</v>
      </c>
      <c r="P729" s="34">
        <f t="shared" si="78"/>
        <v>469.89608651685393</v>
      </c>
      <c r="Q729" s="31">
        <f t="shared" si="79"/>
        <v>5405774.2000000002</v>
      </c>
      <c r="R729" s="36">
        <f t="shared" si="80"/>
        <v>747772.79999999993</v>
      </c>
      <c r="S729" s="36">
        <f t="shared" si="81"/>
        <v>4424322.3999999994</v>
      </c>
      <c r="T729" s="36">
        <f t="shared" si="82"/>
        <v>83641.503400000001</v>
      </c>
      <c r="U729" s="36">
        <f t="shared" si="83"/>
        <v>73203231.734114602</v>
      </c>
    </row>
    <row r="730" spans="1:21" s="27" customFormat="1" x14ac:dyDescent="0.2">
      <c r="A730" s="13">
        <v>2016</v>
      </c>
      <c r="B730" s="13" t="s">
        <v>17</v>
      </c>
      <c r="C730" s="14"/>
      <c r="D730" s="13" t="s">
        <v>83</v>
      </c>
      <c r="E730" s="27" t="s">
        <v>44</v>
      </c>
      <c r="F730" s="27" t="s">
        <v>18</v>
      </c>
      <c r="G730" s="28" t="s">
        <v>78</v>
      </c>
      <c r="H730" s="35">
        <v>18914</v>
      </c>
      <c r="I730" s="27">
        <v>36</v>
      </c>
      <c r="J730" s="30">
        <v>37.5</v>
      </c>
      <c r="K730" s="35">
        <f t="shared" si="77"/>
        <v>504.37333333333333</v>
      </c>
      <c r="L730" s="32">
        <v>34</v>
      </c>
      <c r="M730" s="32">
        <v>4.8600000000000003</v>
      </c>
      <c r="N730" s="32">
        <v>28.3</v>
      </c>
      <c r="O730" s="33">
        <v>0.5252</v>
      </c>
      <c r="P730" s="34">
        <f t="shared" si="78"/>
        <v>264.89687466666663</v>
      </c>
      <c r="Q730" s="31">
        <f t="shared" si="79"/>
        <v>643076</v>
      </c>
      <c r="R730" s="36">
        <f t="shared" si="80"/>
        <v>91922.040000000008</v>
      </c>
      <c r="S730" s="36">
        <f t="shared" si="81"/>
        <v>535266.20000000007</v>
      </c>
      <c r="T730" s="36">
        <f t="shared" si="82"/>
        <v>9933.6327999999994</v>
      </c>
      <c r="U730" s="36">
        <f t="shared" si="83"/>
        <v>5010259.487445333</v>
      </c>
    </row>
    <row r="731" spans="1:21" s="27" customFormat="1" x14ac:dyDescent="0.2">
      <c r="A731" s="13">
        <v>2016</v>
      </c>
      <c r="B731" s="13" t="s">
        <v>17</v>
      </c>
      <c r="C731" s="14"/>
      <c r="D731" s="13" t="s">
        <v>83</v>
      </c>
      <c r="E731" s="27" t="s">
        <v>44</v>
      </c>
      <c r="F731" s="27" t="s">
        <v>18</v>
      </c>
      <c r="G731" s="28" t="s">
        <v>78</v>
      </c>
      <c r="H731" s="35">
        <v>27833</v>
      </c>
      <c r="I731" s="27">
        <v>55</v>
      </c>
      <c r="J731" s="30">
        <v>56</v>
      </c>
      <c r="K731" s="35">
        <f t="shared" si="77"/>
        <v>497.01785714285717</v>
      </c>
      <c r="L731" s="32">
        <v>33.5</v>
      </c>
      <c r="M731" s="32">
        <v>4.88</v>
      </c>
      <c r="N731" s="32">
        <v>27.5</v>
      </c>
      <c r="O731" s="33">
        <v>0.51290000000000002</v>
      </c>
      <c r="P731" s="34">
        <f t="shared" si="78"/>
        <v>254.92045892857143</v>
      </c>
      <c r="Q731" s="31">
        <f t="shared" si="79"/>
        <v>932405.5</v>
      </c>
      <c r="R731" s="36">
        <f t="shared" si="80"/>
        <v>135825.04</v>
      </c>
      <c r="S731" s="36">
        <f t="shared" si="81"/>
        <v>765407.5</v>
      </c>
      <c r="T731" s="36">
        <f t="shared" si="82"/>
        <v>14275.545700000001</v>
      </c>
      <c r="U731" s="36">
        <f t="shared" si="83"/>
        <v>7095201.1333589284</v>
      </c>
    </row>
    <row r="732" spans="1:21" s="27" customFormat="1" x14ac:dyDescent="0.2">
      <c r="A732" s="13">
        <v>2016</v>
      </c>
      <c r="B732" s="13" t="s">
        <v>17</v>
      </c>
      <c r="C732" s="14"/>
      <c r="D732" s="13" t="s">
        <v>83</v>
      </c>
      <c r="E732" s="27" t="s">
        <v>44</v>
      </c>
      <c r="F732" s="27" t="s">
        <v>18</v>
      </c>
      <c r="G732" s="28" t="s">
        <v>78</v>
      </c>
      <c r="H732" s="35">
        <v>48488</v>
      </c>
      <c r="I732" s="27">
        <v>98</v>
      </c>
      <c r="J732" s="30">
        <v>100</v>
      </c>
      <c r="K732" s="35">
        <f t="shared" si="77"/>
        <v>484.88</v>
      </c>
      <c r="L732" s="32">
        <v>35</v>
      </c>
      <c r="M732" s="32">
        <v>4.6900000000000004</v>
      </c>
      <c r="N732" s="32">
        <v>27.6</v>
      </c>
      <c r="O732" s="33">
        <v>0.53879999999999995</v>
      </c>
      <c r="P732" s="34">
        <f t="shared" si="78"/>
        <v>261.25334399999997</v>
      </c>
      <c r="Q732" s="31">
        <f t="shared" si="79"/>
        <v>1697080</v>
      </c>
      <c r="R732" s="36">
        <f t="shared" si="80"/>
        <v>227408.72000000003</v>
      </c>
      <c r="S732" s="36">
        <f t="shared" si="81"/>
        <v>1338268.8</v>
      </c>
      <c r="T732" s="36">
        <f t="shared" si="82"/>
        <v>26125.334399999996</v>
      </c>
      <c r="U732" s="36">
        <f t="shared" si="83"/>
        <v>12667652.143871998</v>
      </c>
    </row>
    <row r="733" spans="1:21" s="27" customFormat="1" x14ac:dyDescent="0.2">
      <c r="A733" s="13">
        <v>2016</v>
      </c>
      <c r="B733" s="13" t="s">
        <v>17</v>
      </c>
      <c r="C733" s="14"/>
      <c r="D733" s="13" t="s">
        <v>83</v>
      </c>
      <c r="E733" s="27" t="s">
        <v>44</v>
      </c>
      <c r="F733" s="27" t="s">
        <v>18</v>
      </c>
      <c r="G733" s="28" t="s">
        <v>78</v>
      </c>
      <c r="H733" s="35">
        <v>56043</v>
      </c>
      <c r="I733" s="27">
        <v>110</v>
      </c>
      <c r="J733" s="30">
        <v>120</v>
      </c>
      <c r="K733" s="35">
        <f t="shared" si="77"/>
        <v>467.02499999999998</v>
      </c>
      <c r="L733" s="32">
        <v>35</v>
      </c>
      <c r="M733" s="32">
        <v>5.04</v>
      </c>
      <c r="N733" s="32">
        <v>29</v>
      </c>
      <c r="O733" s="33">
        <v>0.49609999999999999</v>
      </c>
      <c r="P733" s="34">
        <f t="shared" si="78"/>
        <v>231.6911025</v>
      </c>
      <c r="Q733" s="31">
        <f t="shared" si="79"/>
        <v>1961505</v>
      </c>
      <c r="R733" s="36">
        <f t="shared" si="80"/>
        <v>282456.72000000003</v>
      </c>
      <c r="S733" s="36">
        <f t="shared" si="81"/>
        <v>1625247</v>
      </c>
      <c r="T733" s="36">
        <f t="shared" si="82"/>
        <v>27802.9323</v>
      </c>
      <c r="U733" s="36">
        <f t="shared" si="83"/>
        <v>12984664.457407501</v>
      </c>
    </row>
    <row r="734" spans="1:21" s="27" customFormat="1" x14ac:dyDescent="0.2">
      <c r="A734" s="13">
        <v>2016</v>
      </c>
      <c r="B734" s="13" t="s">
        <v>17</v>
      </c>
      <c r="C734" s="14"/>
      <c r="D734" s="13" t="s">
        <v>83</v>
      </c>
      <c r="E734" s="27" t="s">
        <v>44</v>
      </c>
      <c r="F734" s="27" t="s">
        <v>18</v>
      </c>
      <c r="G734" s="28" t="s">
        <v>78</v>
      </c>
      <c r="H734" s="35">
        <v>38075</v>
      </c>
      <c r="I734" s="27">
        <v>76</v>
      </c>
      <c r="J734" s="30">
        <v>100</v>
      </c>
      <c r="K734" s="35">
        <f t="shared" si="77"/>
        <v>380.75</v>
      </c>
      <c r="L734" s="32">
        <v>33.700000000000003</v>
      </c>
      <c r="M734" s="32">
        <v>4.55</v>
      </c>
      <c r="N734" s="32">
        <v>26.9</v>
      </c>
      <c r="O734" s="33">
        <v>0.5141</v>
      </c>
      <c r="P734" s="34">
        <f t="shared" si="78"/>
        <v>195.74357499999999</v>
      </c>
      <c r="Q734" s="31">
        <f t="shared" si="79"/>
        <v>1283127.5</v>
      </c>
      <c r="R734" s="36">
        <f t="shared" si="80"/>
        <v>173241.25</v>
      </c>
      <c r="S734" s="36">
        <f t="shared" si="81"/>
        <v>1024217.5</v>
      </c>
      <c r="T734" s="36">
        <f t="shared" si="82"/>
        <v>19574.357499999998</v>
      </c>
      <c r="U734" s="36">
        <f t="shared" si="83"/>
        <v>7452936.618125</v>
      </c>
    </row>
    <row r="735" spans="1:21" s="27" customFormat="1" x14ac:dyDescent="0.2">
      <c r="A735" s="13">
        <v>2016</v>
      </c>
      <c r="B735" s="13" t="s">
        <v>17</v>
      </c>
      <c r="C735" s="14"/>
      <c r="D735" s="13" t="s">
        <v>83</v>
      </c>
      <c r="E735" s="27" t="s">
        <v>44</v>
      </c>
      <c r="F735" s="27" t="s">
        <v>18</v>
      </c>
      <c r="G735" s="28" t="s">
        <v>78</v>
      </c>
      <c r="H735" s="35">
        <v>26987</v>
      </c>
      <c r="I735" s="27">
        <v>55</v>
      </c>
      <c r="J735" s="30">
        <v>100</v>
      </c>
      <c r="K735" s="35">
        <f t="shared" si="77"/>
        <v>269.87</v>
      </c>
      <c r="L735" s="32">
        <v>35</v>
      </c>
      <c r="M735" s="32">
        <v>4.57</v>
      </c>
      <c r="N735" s="32">
        <v>27.7</v>
      </c>
      <c r="O735" s="33">
        <v>0.53620000000000001</v>
      </c>
      <c r="P735" s="34">
        <f t="shared" si="78"/>
        <v>144.704294</v>
      </c>
      <c r="Q735" s="31">
        <f t="shared" si="79"/>
        <v>944545</v>
      </c>
      <c r="R735" s="36">
        <f t="shared" si="80"/>
        <v>123330.59000000001</v>
      </c>
      <c r="S735" s="36">
        <f t="shared" si="81"/>
        <v>747539.9</v>
      </c>
      <c r="T735" s="36">
        <f t="shared" si="82"/>
        <v>14470.429400000001</v>
      </c>
      <c r="U735" s="36">
        <f t="shared" si="83"/>
        <v>3905134.7821780001</v>
      </c>
    </row>
    <row r="736" spans="1:21" s="27" customFormat="1" x14ac:dyDescent="0.2">
      <c r="A736" s="13">
        <v>2016</v>
      </c>
      <c r="B736" s="13" t="s">
        <v>17</v>
      </c>
      <c r="C736" s="14"/>
      <c r="D736" s="13" t="s">
        <v>83</v>
      </c>
      <c r="E736" s="27" t="s">
        <v>44</v>
      </c>
      <c r="F736" s="27" t="s">
        <v>18</v>
      </c>
      <c r="G736" s="28" t="s">
        <v>78</v>
      </c>
      <c r="H736" s="35">
        <v>18719</v>
      </c>
      <c r="I736" s="27">
        <v>39</v>
      </c>
      <c r="J736" s="30">
        <v>130</v>
      </c>
      <c r="K736" s="35">
        <f t="shared" si="77"/>
        <v>143.99230769230769</v>
      </c>
      <c r="L736" s="32">
        <v>34</v>
      </c>
      <c r="M736" s="32">
        <v>4.83</v>
      </c>
      <c r="N736" s="32">
        <v>27.2</v>
      </c>
      <c r="O736" s="33">
        <v>0.51149999999999995</v>
      </c>
      <c r="P736" s="34">
        <f t="shared" si="78"/>
        <v>73.652065384615369</v>
      </c>
      <c r="Q736" s="31">
        <f t="shared" si="79"/>
        <v>636446</v>
      </c>
      <c r="R736" s="36">
        <f t="shared" si="80"/>
        <v>90412.77</v>
      </c>
      <c r="S736" s="36">
        <f t="shared" si="81"/>
        <v>509156.8</v>
      </c>
      <c r="T736" s="36">
        <f t="shared" si="82"/>
        <v>9574.7684999999983</v>
      </c>
      <c r="U736" s="36">
        <f t="shared" si="83"/>
        <v>1378693.0119346152</v>
      </c>
    </row>
    <row r="737" spans="1:21" s="27" customFormat="1" x14ac:dyDescent="0.2">
      <c r="A737" s="13">
        <v>2016</v>
      </c>
      <c r="B737" s="13" t="s">
        <v>17</v>
      </c>
      <c r="C737" s="14"/>
      <c r="D737" s="13" t="s">
        <v>83</v>
      </c>
      <c r="E737" s="27" t="s">
        <v>44</v>
      </c>
      <c r="F737" s="27" t="s">
        <v>21</v>
      </c>
      <c r="G737" s="28" t="s">
        <v>78</v>
      </c>
      <c r="H737" s="35">
        <v>151964</v>
      </c>
      <c r="I737" s="27">
        <v>304</v>
      </c>
      <c r="J737" s="30">
        <v>138</v>
      </c>
      <c r="K737" s="35">
        <f t="shared" si="77"/>
        <v>1101.1884057971015</v>
      </c>
      <c r="L737" s="32">
        <v>35.6</v>
      </c>
      <c r="M737" s="32">
        <v>4.2699999999999996</v>
      </c>
      <c r="N737" s="32">
        <v>30.9</v>
      </c>
      <c r="O737" s="33">
        <v>0.54700000000000004</v>
      </c>
      <c r="P737" s="34">
        <f t="shared" si="78"/>
        <v>602.35005797101451</v>
      </c>
      <c r="Q737" s="31">
        <f t="shared" si="79"/>
        <v>5409918.4000000004</v>
      </c>
      <c r="R737" s="36">
        <f t="shared" si="80"/>
        <v>648886.27999999991</v>
      </c>
      <c r="S737" s="36">
        <f t="shared" si="81"/>
        <v>4695687.5999999996</v>
      </c>
      <c r="T737" s="36">
        <f t="shared" si="82"/>
        <v>83124.308000000005</v>
      </c>
      <c r="U737" s="36">
        <f t="shared" si="83"/>
        <v>91535524.209507242</v>
      </c>
    </row>
    <row r="738" spans="1:21" s="27" customFormat="1" x14ac:dyDescent="0.2">
      <c r="A738" s="13">
        <v>2016</v>
      </c>
      <c r="B738" s="13" t="s">
        <v>17</v>
      </c>
      <c r="C738" s="14"/>
      <c r="D738" s="13" t="s">
        <v>83</v>
      </c>
      <c r="E738" s="27" t="s">
        <v>44</v>
      </c>
      <c r="F738" s="27" t="s">
        <v>21</v>
      </c>
      <c r="G738" s="28" t="s">
        <v>78</v>
      </c>
      <c r="H738" s="35">
        <v>40681</v>
      </c>
      <c r="I738" s="27">
        <v>82</v>
      </c>
      <c r="J738" s="30">
        <v>45</v>
      </c>
      <c r="K738" s="35">
        <f t="shared" si="77"/>
        <v>904.02222222222224</v>
      </c>
      <c r="L738" s="32">
        <v>35.700000000000003</v>
      </c>
      <c r="M738" s="32">
        <v>4.34</v>
      </c>
      <c r="N738" s="32">
        <v>29.4</v>
      </c>
      <c r="O738" s="33">
        <v>0.55089999999999995</v>
      </c>
      <c r="P738" s="34">
        <f t="shared" si="78"/>
        <v>498.0258422222222</v>
      </c>
      <c r="Q738" s="31">
        <f t="shared" si="79"/>
        <v>1452311.7000000002</v>
      </c>
      <c r="R738" s="36">
        <f t="shared" si="80"/>
        <v>176555.54</v>
      </c>
      <c r="S738" s="36">
        <f t="shared" si="81"/>
        <v>1196021.3999999999</v>
      </c>
      <c r="T738" s="36">
        <f t="shared" si="82"/>
        <v>22411.162899999999</v>
      </c>
      <c r="U738" s="36">
        <f t="shared" si="83"/>
        <v>20260189.287442222</v>
      </c>
    </row>
    <row r="739" spans="1:21" s="27" customFormat="1" x14ac:dyDescent="0.2">
      <c r="A739" s="13">
        <v>2016</v>
      </c>
      <c r="B739" s="13" t="s">
        <v>39</v>
      </c>
      <c r="C739" s="14"/>
      <c r="D739" s="13" t="s">
        <v>82</v>
      </c>
      <c r="E739" s="27" t="s">
        <v>70</v>
      </c>
      <c r="F739" s="27" t="s">
        <v>74</v>
      </c>
      <c r="G739" s="28" t="s">
        <v>86</v>
      </c>
      <c r="H739" s="35">
        <v>16661</v>
      </c>
      <c r="I739" s="27">
        <v>35</v>
      </c>
      <c r="J739" s="30">
        <v>40</v>
      </c>
      <c r="K739" s="35">
        <f t="shared" si="77"/>
        <v>416.52499999999998</v>
      </c>
      <c r="L739" s="32">
        <v>35</v>
      </c>
      <c r="M739" s="32">
        <v>4.7</v>
      </c>
      <c r="N739" s="32">
        <v>32.56</v>
      </c>
      <c r="O739" s="33">
        <v>0.55598000000000003</v>
      </c>
      <c r="P739" s="34">
        <f t="shared" si="78"/>
        <v>231.57956950000002</v>
      </c>
      <c r="Q739" s="31">
        <f t="shared" si="79"/>
        <v>583135</v>
      </c>
      <c r="R739" s="36">
        <f t="shared" si="80"/>
        <v>78306.7</v>
      </c>
      <c r="S739" s="36">
        <f t="shared" si="81"/>
        <v>542482.16</v>
      </c>
      <c r="T739" s="36">
        <f t="shared" si="82"/>
        <v>9263.182780000001</v>
      </c>
      <c r="U739" s="36">
        <f t="shared" si="83"/>
        <v>3858347.2074395004</v>
      </c>
    </row>
    <row r="740" spans="1:21" s="27" customFormat="1" x14ac:dyDescent="0.2">
      <c r="A740" s="13">
        <v>2016</v>
      </c>
      <c r="B740" s="13" t="s">
        <v>17</v>
      </c>
      <c r="C740" s="14"/>
      <c r="D740" s="13" t="s">
        <v>83</v>
      </c>
      <c r="E740" s="27" t="s">
        <v>44</v>
      </c>
      <c r="F740" s="27" t="s">
        <v>47</v>
      </c>
      <c r="G740" s="28" t="s">
        <v>86</v>
      </c>
      <c r="H740" s="35">
        <v>34780</v>
      </c>
      <c r="I740" s="27">
        <v>71</v>
      </c>
      <c r="J740" s="30">
        <v>80</v>
      </c>
      <c r="K740" s="35">
        <f t="shared" si="77"/>
        <v>434.75</v>
      </c>
      <c r="L740" s="32">
        <v>34.5</v>
      </c>
      <c r="M740" s="32">
        <v>3.87</v>
      </c>
      <c r="N740" s="32">
        <v>27.4</v>
      </c>
      <c r="O740" s="33">
        <v>0.50329999999999997</v>
      </c>
      <c r="P740" s="34">
        <f t="shared" si="78"/>
        <v>218.80967499999997</v>
      </c>
      <c r="Q740" s="31">
        <f t="shared" si="79"/>
        <v>1199910</v>
      </c>
      <c r="R740" s="36">
        <f t="shared" si="80"/>
        <v>134598.6</v>
      </c>
      <c r="S740" s="36">
        <f t="shared" si="81"/>
        <v>952972</v>
      </c>
      <c r="T740" s="36">
        <f t="shared" si="82"/>
        <v>17504.773999999998</v>
      </c>
      <c r="U740" s="36">
        <f t="shared" si="83"/>
        <v>7610200.4964999994</v>
      </c>
    </row>
    <row r="741" spans="1:21" s="27" customFormat="1" x14ac:dyDescent="0.2">
      <c r="A741" s="13">
        <v>2016</v>
      </c>
      <c r="B741" s="13" t="s">
        <v>17</v>
      </c>
      <c r="C741" s="14"/>
      <c r="D741" s="13" t="s">
        <v>83</v>
      </c>
      <c r="E741" s="27" t="s">
        <v>44</v>
      </c>
      <c r="F741" s="27" t="s">
        <v>47</v>
      </c>
      <c r="G741" s="28" t="s">
        <v>86</v>
      </c>
      <c r="H741" s="35">
        <v>25674</v>
      </c>
      <c r="I741" s="27">
        <v>52</v>
      </c>
      <c r="J741" s="30">
        <v>60</v>
      </c>
      <c r="K741" s="35">
        <f t="shared" si="77"/>
        <v>427.9</v>
      </c>
      <c r="L741" s="32">
        <v>32.770000000000003</v>
      </c>
      <c r="M741" s="32">
        <v>5.18</v>
      </c>
      <c r="N741" s="32">
        <v>27.56</v>
      </c>
      <c r="O741" s="33">
        <v>0.47276299999999999</v>
      </c>
      <c r="P741" s="34">
        <f t="shared" si="78"/>
        <v>202.29528769999999</v>
      </c>
      <c r="Q741" s="31">
        <f t="shared" si="79"/>
        <v>841336.9800000001</v>
      </c>
      <c r="R741" s="36">
        <f t="shared" si="80"/>
        <v>132991.32</v>
      </c>
      <c r="S741" s="36">
        <f t="shared" si="81"/>
        <v>707575.44</v>
      </c>
      <c r="T741" s="36">
        <f t="shared" si="82"/>
        <v>12137.717262</v>
      </c>
      <c r="U741" s="36">
        <f t="shared" si="83"/>
        <v>5193729.2164097996</v>
      </c>
    </row>
    <row r="742" spans="1:21" s="27" customFormat="1" x14ac:dyDescent="0.2">
      <c r="A742" s="13">
        <v>2016</v>
      </c>
      <c r="B742" s="13" t="s">
        <v>17</v>
      </c>
      <c r="C742" s="14"/>
      <c r="D742" s="13" t="s">
        <v>83</v>
      </c>
      <c r="E742" s="27" t="s">
        <v>44</v>
      </c>
      <c r="F742" s="27" t="s">
        <v>47</v>
      </c>
      <c r="G742" s="28" t="s">
        <v>86</v>
      </c>
      <c r="H742" s="35">
        <v>31104</v>
      </c>
      <c r="I742" s="27">
        <v>63</v>
      </c>
      <c r="J742" s="30">
        <v>75</v>
      </c>
      <c r="K742" s="35">
        <f t="shared" si="77"/>
        <v>414.72</v>
      </c>
      <c r="L742" s="32">
        <v>34.869999999999997</v>
      </c>
      <c r="M742" s="32">
        <v>4.6399999999999997</v>
      </c>
      <c r="N742" s="32">
        <v>30.19</v>
      </c>
      <c r="O742" s="33">
        <v>0.5444</v>
      </c>
      <c r="P742" s="34">
        <f t="shared" si="78"/>
        <v>225.77356799999998</v>
      </c>
      <c r="Q742" s="31">
        <f t="shared" si="79"/>
        <v>1084596.48</v>
      </c>
      <c r="R742" s="36">
        <f t="shared" si="80"/>
        <v>144322.56</v>
      </c>
      <c r="S742" s="36">
        <f t="shared" si="81"/>
        <v>939029.76</v>
      </c>
      <c r="T742" s="36">
        <f t="shared" si="82"/>
        <v>16933.017599999999</v>
      </c>
      <c r="U742" s="36">
        <f t="shared" si="83"/>
        <v>7022461.059071999</v>
      </c>
    </row>
    <row r="743" spans="1:21" s="27" customFormat="1" x14ac:dyDescent="0.2">
      <c r="A743" s="13">
        <v>2016</v>
      </c>
      <c r="B743" s="13" t="s">
        <v>17</v>
      </c>
      <c r="C743" s="14"/>
      <c r="D743" s="13" t="s">
        <v>83</v>
      </c>
      <c r="E743" s="27" t="s">
        <v>44</v>
      </c>
      <c r="F743" s="27" t="s">
        <v>21</v>
      </c>
      <c r="G743" s="28" t="s">
        <v>78</v>
      </c>
      <c r="H743" s="35">
        <v>448065.54</v>
      </c>
      <c r="I743" s="27">
        <v>900</v>
      </c>
      <c r="J743" s="30">
        <v>498</v>
      </c>
      <c r="K743" s="35">
        <f t="shared" si="77"/>
        <v>899.7299999999999</v>
      </c>
      <c r="L743" s="32">
        <v>36</v>
      </c>
      <c r="M743" s="32">
        <v>4.2699999999999996</v>
      </c>
      <c r="N743" s="32">
        <v>29.3</v>
      </c>
      <c r="O743" s="33">
        <v>0.54530000000000001</v>
      </c>
      <c r="P743" s="34">
        <f t="shared" si="78"/>
        <v>490.62276900000001</v>
      </c>
      <c r="Q743" s="31">
        <f t="shared" si="79"/>
        <v>16130359.439999999</v>
      </c>
      <c r="R743" s="36">
        <f t="shared" si="80"/>
        <v>1913239.8557999998</v>
      </c>
      <c r="S743" s="36">
        <f t="shared" si="81"/>
        <v>13128320.322000001</v>
      </c>
      <c r="T743" s="36">
        <f t="shared" si="82"/>
        <v>244330.138962</v>
      </c>
      <c r="U743" s="36">
        <f t="shared" si="83"/>
        <v>219831155.92828026</v>
      </c>
    </row>
    <row r="744" spans="1:21" s="27" customFormat="1" x14ac:dyDescent="0.2">
      <c r="A744" s="13">
        <v>2016</v>
      </c>
      <c r="B744" s="13" t="s">
        <v>17</v>
      </c>
      <c r="C744" s="14"/>
      <c r="D744" s="13" t="s">
        <v>83</v>
      </c>
      <c r="E744" s="27" t="s">
        <v>44</v>
      </c>
      <c r="F744" s="27" t="s">
        <v>47</v>
      </c>
      <c r="G744" s="28" t="s">
        <v>86</v>
      </c>
      <c r="H744" s="35">
        <v>19822</v>
      </c>
      <c r="I744" s="27">
        <v>40</v>
      </c>
      <c r="J744" s="30">
        <v>49.5</v>
      </c>
      <c r="K744" s="35">
        <f t="shared" si="77"/>
        <v>400.44444444444446</v>
      </c>
      <c r="L744" s="32">
        <v>32.85</v>
      </c>
      <c r="M744" s="32">
        <v>5.12</v>
      </c>
      <c r="N744" s="32">
        <v>27.87</v>
      </c>
      <c r="O744" s="33">
        <v>0.47389999999999999</v>
      </c>
      <c r="P744" s="34">
        <f t="shared" si="78"/>
        <v>189.77062222222222</v>
      </c>
      <c r="Q744" s="31">
        <f t="shared" si="79"/>
        <v>651152.70000000007</v>
      </c>
      <c r="R744" s="36">
        <f t="shared" si="80"/>
        <v>101488.64</v>
      </c>
      <c r="S744" s="36">
        <f t="shared" si="81"/>
        <v>552439.14</v>
      </c>
      <c r="T744" s="36">
        <f t="shared" si="82"/>
        <v>9393.6458000000002</v>
      </c>
      <c r="U744" s="36">
        <f t="shared" si="83"/>
        <v>3761633.2736888886</v>
      </c>
    </row>
    <row r="745" spans="1:21" s="27" customFormat="1" x14ac:dyDescent="0.2">
      <c r="A745" s="13">
        <v>2016</v>
      </c>
      <c r="B745" s="13" t="s">
        <v>39</v>
      </c>
      <c r="C745" s="14"/>
      <c r="D745" s="13" t="s">
        <v>83</v>
      </c>
      <c r="E745" s="27" t="s">
        <v>44</v>
      </c>
      <c r="F745" s="27" t="s">
        <v>18</v>
      </c>
      <c r="G745" s="28" t="s">
        <v>86</v>
      </c>
      <c r="H745" s="35">
        <v>141558</v>
      </c>
      <c r="I745" s="27">
        <v>292</v>
      </c>
      <c r="J745" s="30">
        <v>92</v>
      </c>
      <c r="K745" s="35">
        <f t="shared" si="77"/>
        <v>1538.6739130434783</v>
      </c>
      <c r="L745" s="32">
        <v>36.4</v>
      </c>
      <c r="M745" s="32">
        <v>4.7</v>
      </c>
      <c r="N745" s="32">
        <v>31.4</v>
      </c>
      <c r="O745" s="33">
        <v>0.56369999999999998</v>
      </c>
      <c r="P745" s="34">
        <f t="shared" si="78"/>
        <v>867.35048478260865</v>
      </c>
      <c r="Q745" s="31">
        <f t="shared" si="79"/>
        <v>5152711.2</v>
      </c>
      <c r="R745" s="36">
        <f t="shared" si="80"/>
        <v>665322.6</v>
      </c>
      <c r="S745" s="36">
        <f t="shared" si="81"/>
        <v>4444921.2</v>
      </c>
      <c r="T745" s="36">
        <f t="shared" si="82"/>
        <v>79796.244599999991</v>
      </c>
      <c r="U745" s="36">
        <f t="shared" si="83"/>
        <v>122780399.92485651</v>
      </c>
    </row>
    <row r="746" spans="1:21" s="27" customFormat="1" x14ac:dyDescent="0.2">
      <c r="A746" s="13">
        <v>2016</v>
      </c>
      <c r="B746" s="13" t="s">
        <v>17</v>
      </c>
      <c r="C746" s="14"/>
      <c r="D746" s="13" t="s">
        <v>83</v>
      </c>
      <c r="E746" s="27" t="s">
        <v>44</v>
      </c>
      <c r="F746" s="27" t="s">
        <v>21</v>
      </c>
      <c r="G746" s="28" t="s">
        <v>78</v>
      </c>
      <c r="H746" s="35">
        <v>131332</v>
      </c>
      <c r="I746" s="27">
        <v>260</v>
      </c>
      <c r="J746" s="30">
        <v>181</v>
      </c>
      <c r="K746" s="35">
        <f t="shared" si="77"/>
        <v>725.59116022099442</v>
      </c>
      <c r="L746" s="32">
        <v>36</v>
      </c>
      <c r="M746" s="32">
        <v>4.26</v>
      </c>
      <c r="N746" s="32">
        <v>29</v>
      </c>
      <c r="O746" s="33">
        <v>0.56330000000000002</v>
      </c>
      <c r="P746" s="34">
        <f t="shared" si="78"/>
        <v>408.72550055248621</v>
      </c>
      <c r="Q746" s="31">
        <f t="shared" si="79"/>
        <v>4727952</v>
      </c>
      <c r="R746" s="36">
        <f t="shared" si="80"/>
        <v>559474.31999999995</v>
      </c>
      <c r="S746" s="36">
        <f t="shared" si="81"/>
        <v>3808628</v>
      </c>
      <c r="T746" s="36">
        <f t="shared" si="82"/>
        <v>73979.315600000002</v>
      </c>
      <c r="U746" s="36">
        <f t="shared" si="83"/>
        <v>53678737.438559122</v>
      </c>
    </row>
    <row r="747" spans="1:21" s="27" customFormat="1" x14ac:dyDescent="0.2">
      <c r="A747" s="13">
        <v>2016</v>
      </c>
      <c r="B747" s="13" t="s">
        <v>19</v>
      </c>
      <c r="C747" s="14"/>
      <c r="D747" s="13" t="s">
        <v>83</v>
      </c>
      <c r="E747" s="27" t="s">
        <v>44</v>
      </c>
      <c r="F747" s="27" t="s">
        <v>21</v>
      </c>
      <c r="G747" s="28" t="s">
        <v>87</v>
      </c>
      <c r="H747" s="35">
        <v>204247</v>
      </c>
      <c r="I747" s="27">
        <v>412</v>
      </c>
      <c r="J747" s="30">
        <v>110</v>
      </c>
      <c r="K747" s="35">
        <f t="shared" si="77"/>
        <v>1856.7909090909091</v>
      </c>
      <c r="L747" s="32">
        <v>35.5</v>
      </c>
      <c r="M747" s="32">
        <v>4.16</v>
      </c>
      <c r="N747" s="32">
        <v>31.1</v>
      </c>
      <c r="O747" s="33">
        <v>0.54669999999999996</v>
      </c>
      <c r="P747" s="34">
        <f t="shared" si="78"/>
        <v>1015.1075899999998</v>
      </c>
      <c r="Q747" s="31">
        <f t="shared" si="79"/>
        <v>7250768.5</v>
      </c>
      <c r="R747" s="36">
        <f t="shared" si="80"/>
        <v>849667.52</v>
      </c>
      <c r="S747" s="36">
        <f t="shared" si="81"/>
        <v>6352081.7000000002</v>
      </c>
      <c r="T747" s="36">
        <f t="shared" si="82"/>
        <v>111661.83489999999</v>
      </c>
      <c r="U747" s="36">
        <f t="shared" si="83"/>
        <v>207332679.93472996</v>
      </c>
    </row>
    <row r="748" spans="1:21" s="27" customFormat="1" x14ac:dyDescent="0.2">
      <c r="A748" s="13">
        <v>2016</v>
      </c>
      <c r="B748" s="13" t="s">
        <v>17</v>
      </c>
      <c r="C748" s="14"/>
      <c r="D748" s="13" t="s">
        <v>83</v>
      </c>
      <c r="E748" s="27" t="s">
        <v>44</v>
      </c>
      <c r="F748" s="27" t="s">
        <v>21</v>
      </c>
      <c r="G748" s="28" t="s">
        <v>78</v>
      </c>
      <c r="H748" s="35">
        <v>284268</v>
      </c>
      <c r="I748" s="27">
        <v>591</v>
      </c>
      <c r="J748" s="30">
        <v>400</v>
      </c>
      <c r="K748" s="35">
        <f t="shared" si="77"/>
        <v>710.67</v>
      </c>
      <c r="L748" s="32">
        <v>35.6</v>
      </c>
      <c r="M748" s="32">
        <v>4.8099999999999996</v>
      </c>
      <c r="N748" s="32">
        <v>28.3</v>
      </c>
      <c r="O748" s="33">
        <v>0.5151</v>
      </c>
      <c r="P748" s="34">
        <f t="shared" si="78"/>
        <v>366.06611700000002</v>
      </c>
      <c r="Q748" s="31">
        <f t="shared" si="79"/>
        <v>10119940.800000001</v>
      </c>
      <c r="R748" s="36">
        <f t="shared" si="80"/>
        <v>1367329.0799999998</v>
      </c>
      <c r="S748" s="36">
        <f t="shared" si="81"/>
        <v>8044784.4000000004</v>
      </c>
      <c r="T748" s="36">
        <f t="shared" si="82"/>
        <v>146426.44680000001</v>
      </c>
      <c r="U748" s="36">
        <f t="shared" si="83"/>
        <v>104060882.947356</v>
      </c>
    </row>
    <row r="749" spans="1:21" s="27" customFormat="1" x14ac:dyDescent="0.2">
      <c r="A749" s="13">
        <v>2016</v>
      </c>
      <c r="B749" s="13" t="s">
        <v>19</v>
      </c>
      <c r="C749" s="14"/>
      <c r="D749" s="13" t="s">
        <v>83</v>
      </c>
      <c r="E749" s="27" t="s">
        <v>44</v>
      </c>
      <c r="F749" s="27" t="s">
        <v>21</v>
      </c>
      <c r="G749" s="28" t="s">
        <v>87</v>
      </c>
      <c r="H749" s="35">
        <v>77718</v>
      </c>
      <c r="I749" s="27">
        <v>159</v>
      </c>
      <c r="J749" s="30">
        <v>44</v>
      </c>
      <c r="K749" s="35">
        <f t="shared" si="77"/>
        <v>1766.3181818181818</v>
      </c>
      <c r="L749" s="32">
        <v>36.700000000000003</v>
      </c>
      <c r="M749" s="32">
        <v>3.64</v>
      </c>
      <c r="N749" s="32">
        <v>31.9</v>
      </c>
      <c r="O749" s="33">
        <v>0.56979999999999997</v>
      </c>
      <c r="P749" s="34">
        <f t="shared" si="78"/>
        <v>1006.4481</v>
      </c>
      <c r="Q749" s="31">
        <f t="shared" si="79"/>
        <v>2852250.6</v>
      </c>
      <c r="R749" s="36">
        <f t="shared" si="80"/>
        <v>282893.52</v>
      </c>
      <c r="S749" s="36">
        <f t="shared" si="81"/>
        <v>2479204.1999999997</v>
      </c>
      <c r="T749" s="36">
        <f t="shared" si="82"/>
        <v>44283.716399999998</v>
      </c>
      <c r="U749" s="36">
        <f t="shared" si="83"/>
        <v>78219133.435800001</v>
      </c>
    </row>
    <row r="750" spans="1:21" s="27" customFormat="1" x14ac:dyDescent="0.2">
      <c r="A750" s="13">
        <v>2016</v>
      </c>
      <c r="B750" s="13" t="s">
        <v>39</v>
      </c>
      <c r="C750" s="14">
        <v>3</v>
      </c>
      <c r="D750" s="13" t="s">
        <v>82</v>
      </c>
      <c r="E750" s="27" t="s">
        <v>44</v>
      </c>
      <c r="F750" s="27" t="s">
        <v>21</v>
      </c>
      <c r="G750" s="28" t="s">
        <v>87</v>
      </c>
      <c r="H750" s="35">
        <v>77610</v>
      </c>
      <c r="I750" s="27">
        <v>158</v>
      </c>
      <c r="J750" s="30">
        <v>44</v>
      </c>
      <c r="K750" s="35">
        <f t="shared" si="77"/>
        <v>1763.8636363636363</v>
      </c>
      <c r="L750" s="32">
        <v>36.799999999999997</v>
      </c>
      <c r="M750" s="32">
        <v>4.22</v>
      </c>
      <c r="N750" s="32">
        <v>31.1</v>
      </c>
      <c r="O750" s="33">
        <v>0.5665</v>
      </c>
      <c r="P750" s="34">
        <f t="shared" si="78"/>
        <v>999.2287500000001</v>
      </c>
      <c r="Q750" s="31">
        <f t="shared" si="79"/>
        <v>2856048</v>
      </c>
      <c r="R750" s="36">
        <f t="shared" si="80"/>
        <v>327514.19999999995</v>
      </c>
      <c r="S750" s="36">
        <f t="shared" si="81"/>
        <v>2413671</v>
      </c>
      <c r="T750" s="36">
        <f t="shared" si="82"/>
        <v>43966.065000000002</v>
      </c>
      <c r="U750" s="36">
        <f t="shared" si="83"/>
        <v>77550143.287500009</v>
      </c>
    </row>
    <row r="751" spans="1:21" s="27" customFormat="1" x14ac:dyDescent="0.2">
      <c r="A751" s="13">
        <v>2016</v>
      </c>
      <c r="B751" s="13" t="s">
        <v>39</v>
      </c>
      <c r="C751" s="14">
        <v>2</v>
      </c>
      <c r="D751" s="13" t="s">
        <v>83</v>
      </c>
      <c r="E751" s="27" t="s">
        <v>44</v>
      </c>
      <c r="F751" s="27" t="s">
        <v>18</v>
      </c>
      <c r="G751" s="28" t="s">
        <v>88</v>
      </c>
      <c r="H751" s="35">
        <v>172738</v>
      </c>
      <c r="I751" s="27">
        <v>351</v>
      </c>
      <c r="J751" s="30">
        <v>131</v>
      </c>
      <c r="K751" s="35">
        <f t="shared" si="77"/>
        <v>1318.6106870229007</v>
      </c>
      <c r="L751" s="32">
        <v>36.1</v>
      </c>
      <c r="M751" s="32">
        <v>4.49</v>
      </c>
      <c r="N751" s="32">
        <v>30.5</v>
      </c>
      <c r="O751" s="33">
        <v>0.56810000000000005</v>
      </c>
      <c r="P751" s="34">
        <f t="shared" si="78"/>
        <v>749.10273129770997</v>
      </c>
      <c r="Q751" s="31">
        <f t="shared" si="79"/>
        <v>6235841.7999999998</v>
      </c>
      <c r="R751" s="36">
        <f t="shared" si="80"/>
        <v>775593.62</v>
      </c>
      <c r="S751" s="36">
        <f t="shared" si="81"/>
        <v>5268509</v>
      </c>
      <c r="T751" s="36">
        <f t="shared" si="82"/>
        <v>98132.457800000004</v>
      </c>
      <c r="U751" s="36">
        <f t="shared" si="83"/>
        <v>129398507.59890382</v>
      </c>
    </row>
    <row r="752" spans="1:21" s="27" customFormat="1" x14ac:dyDescent="0.2">
      <c r="A752" s="13">
        <v>2016</v>
      </c>
      <c r="B752" s="13" t="s">
        <v>19</v>
      </c>
      <c r="C752" s="14">
        <v>2.5</v>
      </c>
      <c r="D752" s="13" t="s">
        <v>82</v>
      </c>
      <c r="E752" s="27" t="s">
        <v>44</v>
      </c>
      <c r="F752" s="27" t="s">
        <v>21</v>
      </c>
      <c r="G752" s="28" t="s">
        <v>87</v>
      </c>
      <c r="H752" s="35">
        <v>62640</v>
      </c>
      <c r="I752" s="27">
        <v>130</v>
      </c>
      <c r="J752" s="30">
        <v>36</v>
      </c>
      <c r="K752" s="35">
        <f t="shared" si="77"/>
        <v>1740</v>
      </c>
      <c r="L752" s="32">
        <v>36.5</v>
      </c>
      <c r="M752" s="32">
        <v>4.3499999999999996</v>
      </c>
      <c r="N752" s="32">
        <v>31.5</v>
      </c>
      <c r="O752" s="33">
        <v>0.56620000000000004</v>
      </c>
      <c r="P752" s="34">
        <f t="shared" si="78"/>
        <v>985.1880000000001</v>
      </c>
      <c r="Q752" s="31">
        <f t="shared" si="79"/>
        <v>2286360</v>
      </c>
      <c r="R752" s="36">
        <f t="shared" si="80"/>
        <v>272484</v>
      </c>
      <c r="S752" s="36">
        <f t="shared" si="81"/>
        <v>1973160</v>
      </c>
      <c r="T752" s="36">
        <f t="shared" si="82"/>
        <v>35466.768000000004</v>
      </c>
      <c r="U752" s="36">
        <f t="shared" si="83"/>
        <v>61712176.320000008</v>
      </c>
    </row>
    <row r="753" spans="1:21" s="27" customFormat="1" x14ac:dyDescent="0.2">
      <c r="A753" s="13">
        <v>2016</v>
      </c>
      <c r="B753" s="13" t="s">
        <v>19</v>
      </c>
      <c r="C753" s="14">
        <v>3.8</v>
      </c>
      <c r="D753" s="13" t="s">
        <v>83</v>
      </c>
      <c r="E753" s="27" t="s">
        <v>44</v>
      </c>
      <c r="F753" s="27" t="s">
        <v>21</v>
      </c>
      <c r="G753" s="28" t="s">
        <v>87</v>
      </c>
      <c r="H753" s="35">
        <v>91849.96</v>
      </c>
      <c r="I753" s="27">
        <v>187</v>
      </c>
      <c r="J753" s="30">
        <v>58</v>
      </c>
      <c r="K753" s="35">
        <f t="shared" si="77"/>
        <v>1583.6200000000001</v>
      </c>
      <c r="L753" s="32">
        <v>35.5</v>
      </c>
      <c r="M753" s="32">
        <v>4.01</v>
      </c>
      <c r="N753" s="32">
        <v>31.5</v>
      </c>
      <c r="O753" s="33">
        <v>0.56230000000000002</v>
      </c>
      <c r="P753" s="34">
        <f t="shared" si="78"/>
        <v>890.46952600000009</v>
      </c>
      <c r="Q753" s="31">
        <f t="shared" si="79"/>
        <v>3260673.58</v>
      </c>
      <c r="R753" s="36">
        <f t="shared" si="80"/>
        <v>368318.33960000001</v>
      </c>
      <c r="S753" s="36">
        <f t="shared" si="81"/>
        <v>2893273.74</v>
      </c>
      <c r="T753" s="36">
        <f t="shared" si="82"/>
        <v>51647.232508000008</v>
      </c>
      <c r="U753" s="36">
        <f t="shared" si="83"/>
        <v>81789590.344318971</v>
      </c>
    </row>
    <row r="754" spans="1:21" s="27" customFormat="1" x14ac:dyDescent="0.2">
      <c r="A754" s="13">
        <v>2016</v>
      </c>
      <c r="B754" s="13" t="s">
        <v>17</v>
      </c>
      <c r="C754" s="14"/>
      <c r="D754" s="13" t="s">
        <v>83</v>
      </c>
      <c r="E754" s="27" t="s">
        <v>44</v>
      </c>
      <c r="F754" s="27" t="s">
        <v>21</v>
      </c>
      <c r="G754" s="28" t="s">
        <v>78</v>
      </c>
      <c r="H754" s="35">
        <v>6849</v>
      </c>
      <c r="I754" s="27">
        <v>13</v>
      </c>
      <c r="J754" s="30">
        <v>10</v>
      </c>
      <c r="K754" s="35">
        <f t="shared" si="77"/>
        <v>684.9</v>
      </c>
      <c r="L754" s="32">
        <v>35.5</v>
      </c>
      <c r="M754" s="32">
        <v>4.96</v>
      </c>
      <c r="N754" s="32">
        <v>28.3</v>
      </c>
      <c r="O754" s="33">
        <v>0.52959999999999996</v>
      </c>
      <c r="P754" s="34">
        <f t="shared" si="78"/>
        <v>362.72303999999997</v>
      </c>
      <c r="Q754" s="31">
        <f t="shared" si="79"/>
        <v>243139.5</v>
      </c>
      <c r="R754" s="36">
        <f t="shared" si="80"/>
        <v>33971.040000000001</v>
      </c>
      <c r="S754" s="36">
        <f t="shared" si="81"/>
        <v>193826.7</v>
      </c>
      <c r="T754" s="36">
        <f t="shared" si="82"/>
        <v>3627.2303999999999</v>
      </c>
      <c r="U754" s="36">
        <f t="shared" si="83"/>
        <v>2484290.10096</v>
      </c>
    </row>
    <row r="755" spans="1:21" s="27" customFormat="1" x14ac:dyDescent="0.2">
      <c r="A755" s="13">
        <v>2016</v>
      </c>
      <c r="B755" s="13" t="s">
        <v>19</v>
      </c>
      <c r="C755" s="14">
        <v>3</v>
      </c>
      <c r="D755" s="13" t="s">
        <v>83</v>
      </c>
      <c r="E755" s="27" t="s">
        <v>44</v>
      </c>
      <c r="F755" s="27" t="s">
        <v>21</v>
      </c>
      <c r="G755" s="28" t="s">
        <v>87</v>
      </c>
      <c r="H755" s="35">
        <v>311149</v>
      </c>
      <c r="I755" s="27">
        <v>623</v>
      </c>
      <c r="J755" s="30">
        <v>200</v>
      </c>
      <c r="K755" s="35">
        <f t="shared" si="77"/>
        <v>1555.7449999999999</v>
      </c>
      <c r="L755" s="32">
        <v>34.4</v>
      </c>
      <c r="M755" s="32">
        <v>4.41</v>
      </c>
      <c r="N755" s="32">
        <v>29.6</v>
      </c>
      <c r="O755" s="33">
        <v>0.53159999999999996</v>
      </c>
      <c r="P755" s="34">
        <f t="shared" si="78"/>
        <v>827.03404199999989</v>
      </c>
      <c r="Q755" s="31">
        <f t="shared" si="79"/>
        <v>10703525.6</v>
      </c>
      <c r="R755" s="36">
        <f t="shared" si="80"/>
        <v>1372167.09</v>
      </c>
      <c r="S755" s="36">
        <f t="shared" si="81"/>
        <v>9210010.4000000004</v>
      </c>
      <c r="T755" s="36">
        <f t="shared" si="82"/>
        <v>165406.80839999998</v>
      </c>
      <c r="U755" s="36">
        <f t="shared" si="83"/>
        <v>257330815.13425797</v>
      </c>
    </row>
    <row r="756" spans="1:21" s="27" customFormat="1" x14ac:dyDescent="0.2">
      <c r="A756" s="13">
        <v>2016</v>
      </c>
      <c r="B756" s="13" t="s">
        <v>50</v>
      </c>
      <c r="C756" s="14">
        <v>1.2</v>
      </c>
      <c r="D756" s="13" t="s">
        <v>83</v>
      </c>
      <c r="E756" s="27" t="s">
        <v>44</v>
      </c>
      <c r="F756" s="27" t="s">
        <v>18</v>
      </c>
      <c r="G756" s="28" t="s">
        <v>88</v>
      </c>
      <c r="H756" s="35">
        <v>69598</v>
      </c>
      <c r="I756" s="27">
        <v>140</v>
      </c>
      <c r="J756" s="30">
        <v>60</v>
      </c>
      <c r="K756" s="35">
        <f t="shared" si="77"/>
        <v>1159.9666666666667</v>
      </c>
      <c r="L756" s="32">
        <v>37.1</v>
      </c>
      <c r="M756" s="32">
        <v>4.3099999999999996</v>
      </c>
      <c r="N756" s="32">
        <v>31.8</v>
      </c>
      <c r="O756" s="33">
        <v>0.56940000000000002</v>
      </c>
      <c r="P756" s="34">
        <f t="shared" si="78"/>
        <v>660.48502000000008</v>
      </c>
      <c r="Q756" s="31">
        <f t="shared" si="79"/>
        <v>2582085.8000000003</v>
      </c>
      <c r="R756" s="36">
        <f t="shared" si="80"/>
        <v>299967.37999999995</v>
      </c>
      <c r="S756" s="36">
        <f t="shared" si="81"/>
        <v>2213216.4</v>
      </c>
      <c r="T756" s="36">
        <f t="shared" si="82"/>
        <v>39629.101200000005</v>
      </c>
      <c r="U756" s="36">
        <f t="shared" si="83"/>
        <v>45968436.421960004</v>
      </c>
    </row>
    <row r="757" spans="1:21" s="27" customFormat="1" x14ac:dyDescent="0.2">
      <c r="A757" s="13">
        <v>2016</v>
      </c>
      <c r="B757" s="13" t="s">
        <v>39</v>
      </c>
      <c r="C757" s="14">
        <v>3.5</v>
      </c>
      <c r="D757" s="13" t="s">
        <v>83</v>
      </c>
      <c r="E757" s="27" t="s">
        <v>44</v>
      </c>
      <c r="F757" s="27" t="s">
        <v>21</v>
      </c>
      <c r="G757" s="28" t="s">
        <v>87</v>
      </c>
      <c r="H757" s="35">
        <v>196132</v>
      </c>
      <c r="I757" s="27">
        <v>412</v>
      </c>
      <c r="J757" s="30">
        <v>127</v>
      </c>
      <c r="K757" s="35">
        <f t="shared" si="77"/>
        <v>1544.3464566929133</v>
      </c>
      <c r="L757" s="32">
        <v>35.700000000000003</v>
      </c>
      <c r="M757" s="32">
        <v>4.57</v>
      </c>
      <c r="N757" s="32">
        <v>30.9</v>
      </c>
      <c r="O757" s="33">
        <v>0.5464</v>
      </c>
      <c r="P757" s="34">
        <f t="shared" si="78"/>
        <v>843.83090393700786</v>
      </c>
      <c r="Q757" s="31">
        <f t="shared" si="79"/>
        <v>7001912.4000000004</v>
      </c>
      <c r="R757" s="36">
        <f t="shared" si="80"/>
        <v>896323.24000000011</v>
      </c>
      <c r="S757" s="36">
        <f t="shared" si="81"/>
        <v>6060478.7999999998</v>
      </c>
      <c r="T757" s="36">
        <f t="shared" si="82"/>
        <v>107166.5248</v>
      </c>
      <c r="U757" s="36">
        <f t="shared" si="83"/>
        <v>165502242.85097322</v>
      </c>
    </row>
    <row r="758" spans="1:21" s="27" customFormat="1" x14ac:dyDescent="0.2">
      <c r="A758" s="13">
        <v>2016</v>
      </c>
      <c r="B758" s="13" t="s">
        <v>17</v>
      </c>
      <c r="C758" s="14"/>
      <c r="D758" s="13" t="s">
        <v>83</v>
      </c>
      <c r="E758" s="27" t="s">
        <v>44</v>
      </c>
      <c r="F758" s="27" t="s">
        <v>21</v>
      </c>
      <c r="G758" s="28" t="s">
        <v>78</v>
      </c>
      <c r="H758" s="35">
        <v>71864</v>
      </c>
      <c r="I758" s="27">
        <v>149</v>
      </c>
      <c r="J758" s="30">
        <v>105</v>
      </c>
      <c r="K758" s="35">
        <f t="shared" si="77"/>
        <v>684.41904761904766</v>
      </c>
      <c r="L758" s="32">
        <v>34.700000000000003</v>
      </c>
      <c r="M758" s="32">
        <v>5</v>
      </c>
      <c r="N758" s="32">
        <v>28.3</v>
      </c>
      <c r="O758" s="33">
        <v>0.47589999999999999</v>
      </c>
      <c r="P758" s="34">
        <f t="shared" si="78"/>
        <v>325.71502476190471</v>
      </c>
      <c r="Q758" s="31">
        <f t="shared" si="79"/>
        <v>2493680.8000000003</v>
      </c>
      <c r="R758" s="36">
        <f t="shared" si="80"/>
        <v>359320</v>
      </c>
      <c r="S758" s="36">
        <f t="shared" si="81"/>
        <v>2033751.2</v>
      </c>
      <c r="T758" s="36">
        <f t="shared" si="82"/>
        <v>34200.077599999997</v>
      </c>
      <c r="U758" s="36">
        <f t="shared" si="83"/>
        <v>23407184.539489519</v>
      </c>
    </row>
    <row r="759" spans="1:21" s="27" customFormat="1" x14ac:dyDescent="0.2">
      <c r="A759" s="13">
        <v>2016</v>
      </c>
      <c r="B759" s="13" t="s">
        <v>17</v>
      </c>
      <c r="C759" s="14"/>
      <c r="D759" s="13" t="s">
        <v>83</v>
      </c>
      <c r="E759" s="27" t="s">
        <v>44</v>
      </c>
      <c r="F759" s="27" t="s">
        <v>47</v>
      </c>
      <c r="G759" s="28" t="s">
        <v>86</v>
      </c>
      <c r="H759" s="35">
        <v>35339</v>
      </c>
      <c r="I759" s="27">
        <v>74</v>
      </c>
      <c r="J759" s="30">
        <v>100</v>
      </c>
      <c r="K759" s="35">
        <f t="shared" si="77"/>
        <v>353.39</v>
      </c>
      <c r="L759" s="32">
        <v>35.799999999999997</v>
      </c>
      <c r="M759" s="32">
        <v>4.6100000000000003</v>
      </c>
      <c r="N759" s="32">
        <v>31.5</v>
      </c>
      <c r="O759" s="33">
        <v>0.55600000000000005</v>
      </c>
      <c r="P759" s="34">
        <f t="shared" si="78"/>
        <v>196.48483999999999</v>
      </c>
      <c r="Q759" s="31">
        <f t="shared" si="79"/>
        <v>1265136.2</v>
      </c>
      <c r="R759" s="36">
        <f t="shared" si="80"/>
        <v>162912.79</v>
      </c>
      <c r="S759" s="36">
        <f t="shared" si="81"/>
        <v>1113178.5</v>
      </c>
      <c r="T759" s="36">
        <f t="shared" si="82"/>
        <v>19648.484</v>
      </c>
      <c r="U759" s="36">
        <f t="shared" si="83"/>
        <v>6943577.76076</v>
      </c>
    </row>
    <row r="760" spans="1:21" s="27" customFormat="1" x14ac:dyDescent="0.2">
      <c r="A760" s="13">
        <v>2016</v>
      </c>
      <c r="B760" s="13" t="s">
        <v>17</v>
      </c>
      <c r="C760" s="14"/>
      <c r="D760" s="13" t="s">
        <v>83</v>
      </c>
      <c r="E760" s="27" t="s">
        <v>44</v>
      </c>
      <c r="F760" s="27" t="s">
        <v>47</v>
      </c>
      <c r="G760" s="28" t="s">
        <v>86</v>
      </c>
      <c r="H760" s="35">
        <v>50999</v>
      </c>
      <c r="I760" s="27">
        <v>103</v>
      </c>
      <c r="J760" s="30">
        <v>148</v>
      </c>
      <c r="K760" s="35">
        <f t="shared" si="77"/>
        <v>344.58783783783781</v>
      </c>
      <c r="L760" s="32">
        <v>35.5</v>
      </c>
      <c r="M760" s="32">
        <v>4.49</v>
      </c>
      <c r="N760" s="32">
        <v>29.2</v>
      </c>
      <c r="O760" s="33">
        <v>0.54969999999999997</v>
      </c>
      <c r="P760" s="34">
        <f t="shared" si="78"/>
        <v>189.41993445945945</v>
      </c>
      <c r="Q760" s="31">
        <f t="shared" si="79"/>
        <v>1810464.5</v>
      </c>
      <c r="R760" s="36">
        <f t="shared" si="80"/>
        <v>228985.51</v>
      </c>
      <c r="S760" s="36">
        <f t="shared" si="81"/>
        <v>1489170.8</v>
      </c>
      <c r="T760" s="36">
        <f t="shared" si="82"/>
        <v>28034.150299999998</v>
      </c>
      <c r="U760" s="36">
        <f t="shared" si="83"/>
        <v>9660227.2374979723</v>
      </c>
    </row>
    <row r="761" spans="1:21" s="27" customFormat="1" x14ac:dyDescent="0.2">
      <c r="A761" s="13">
        <v>2016</v>
      </c>
      <c r="B761" s="13" t="s">
        <v>17</v>
      </c>
      <c r="C761" s="14"/>
      <c r="D761" s="13" t="s">
        <v>83</v>
      </c>
      <c r="E761" s="27" t="s">
        <v>44</v>
      </c>
      <c r="F761" s="27" t="s">
        <v>47</v>
      </c>
      <c r="G761" s="28" t="s">
        <v>86</v>
      </c>
      <c r="H761" s="35">
        <v>15782</v>
      </c>
      <c r="I761" s="27">
        <v>31</v>
      </c>
      <c r="J761" s="30">
        <v>50</v>
      </c>
      <c r="K761" s="35">
        <f t="shared" si="77"/>
        <v>315.64</v>
      </c>
      <c r="L761" s="32">
        <v>35.5</v>
      </c>
      <c r="M761" s="32">
        <v>4.92</v>
      </c>
      <c r="N761" s="32">
        <v>31.1</v>
      </c>
      <c r="O761" s="33">
        <v>0.5101</v>
      </c>
      <c r="P761" s="34">
        <f t="shared" si="78"/>
        <v>161.00796399999999</v>
      </c>
      <c r="Q761" s="31">
        <f t="shared" si="79"/>
        <v>560261</v>
      </c>
      <c r="R761" s="36">
        <f t="shared" si="80"/>
        <v>77647.44</v>
      </c>
      <c r="S761" s="36">
        <f t="shared" si="81"/>
        <v>490820.2</v>
      </c>
      <c r="T761" s="36">
        <f t="shared" si="82"/>
        <v>8050.3981999999996</v>
      </c>
      <c r="U761" s="36">
        <f t="shared" si="83"/>
        <v>2541027.6878479999</v>
      </c>
    </row>
    <row r="762" spans="1:21" s="27" customFormat="1" x14ac:dyDescent="0.2">
      <c r="A762" s="13">
        <v>2016</v>
      </c>
      <c r="B762" s="13" t="s">
        <v>39</v>
      </c>
      <c r="C762" s="14">
        <v>2.5</v>
      </c>
      <c r="D762" s="13" t="s">
        <v>83</v>
      </c>
      <c r="E762" s="27" t="s">
        <v>44</v>
      </c>
      <c r="F762" s="27" t="s">
        <v>21</v>
      </c>
      <c r="G762" s="28" t="s">
        <v>87</v>
      </c>
      <c r="H762" s="35">
        <v>273755</v>
      </c>
      <c r="I762" s="27">
        <v>574</v>
      </c>
      <c r="J762" s="30">
        <v>180</v>
      </c>
      <c r="K762" s="35">
        <f t="shared" si="77"/>
        <v>1520.8611111111111</v>
      </c>
      <c r="L762" s="32">
        <v>36.299999999999997</v>
      </c>
      <c r="M762" s="32">
        <v>3.9</v>
      </c>
      <c r="N762" s="32">
        <v>32.1</v>
      </c>
      <c r="O762" s="33">
        <v>0.53680000000000005</v>
      </c>
      <c r="P762" s="34">
        <f t="shared" si="78"/>
        <v>816.39824444444446</v>
      </c>
      <c r="Q762" s="31">
        <f t="shared" si="79"/>
        <v>9937306.5</v>
      </c>
      <c r="R762" s="36">
        <f t="shared" si="80"/>
        <v>1067644.5</v>
      </c>
      <c r="S762" s="36">
        <f t="shared" si="81"/>
        <v>8787535.5</v>
      </c>
      <c r="T762" s="36">
        <f t="shared" si="82"/>
        <v>146951.68400000001</v>
      </c>
      <c r="U762" s="36">
        <f t="shared" si="83"/>
        <v>223493101.40788889</v>
      </c>
    </row>
    <row r="763" spans="1:21" s="27" customFormat="1" x14ac:dyDescent="0.2">
      <c r="A763" s="13">
        <v>2016</v>
      </c>
      <c r="B763" s="13" t="s">
        <v>17</v>
      </c>
      <c r="C763" s="14"/>
      <c r="D763" s="13" t="s">
        <v>83</v>
      </c>
      <c r="E763" s="27" t="s">
        <v>44</v>
      </c>
      <c r="F763" s="27" t="s">
        <v>47</v>
      </c>
      <c r="G763" s="28" t="s">
        <v>86</v>
      </c>
      <c r="H763" s="35">
        <v>27250</v>
      </c>
      <c r="I763" s="27">
        <v>53</v>
      </c>
      <c r="J763" s="30">
        <v>90</v>
      </c>
      <c r="K763" s="35">
        <f t="shared" si="77"/>
        <v>302.77777777777777</v>
      </c>
      <c r="L763" s="32">
        <v>35.4</v>
      </c>
      <c r="M763" s="32">
        <v>4.93</v>
      </c>
      <c r="N763" s="32">
        <v>31.1</v>
      </c>
      <c r="O763" s="33">
        <v>0.52</v>
      </c>
      <c r="P763" s="34">
        <f t="shared" si="78"/>
        <v>157.44444444444446</v>
      </c>
      <c r="Q763" s="31">
        <f t="shared" si="79"/>
        <v>964650</v>
      </c>
      <c r="R763" s="36">
        <f t="shared" si="80"/>
        <v>134342.5</v>
      </c>
      <c r="S763" s="36">
        <f t="shared" si="81"/>
        <v>847475</v>
      </c>
      <c r="T763" s="36">
        <f t="shared" si="82"/>
        <v>14170</v>
      </c>
      <c r="U763" s="36">
        <f t="shared" si="83"/>
        <v>4290361.111111111</v>
      </c>
    </row>
    <row r="764" spans="1:21" s="27" customFormat="1" x14ac:dyDescent="0.2">
      <c r="A764" s="13">
        <v>2016</v>
      </c>
      <c r="B764" s="13" t="s">
        <v>50</v>
      </c>
      <c r="C764" s="14">
        <v>1.6</v>
      </c>
      <c r="D764" s="13" t="s">
        <v>83</v>
      </c>
      <c r="E764" s="27" t="s">
        <v>44</v>
      </c>
      <c r="F764" s="27" t="s">
        <v>18</v>
      </c>
      <c r="G764" s="28" t="s">
        <v>86</v>
      </c>
      <c r="H764" s="35">
        <v>166800</v>
      </c>
      <c r="I764" s="27">
        <v>342</v>
      </c>
      <c r="J764" s="30">
        <v>120</v>
      </c>
      <c r="K764" s="35">
        <f t="shared" si="77"/>
        <v>1390</v>
      </c>
      <c r="L764" s="32">
        <v>35.6</v>
      </c>
      <c r="M764" s="32">
        <v>4.34</v>
      </c>
      <c r="N764" s="32">
        <v>31.8</v>
      </c>
      <c r="O764" s="33">
        <v>0.54779999999999995</v>
      </c>
      <c r="P764" s="34">
        <f t="shared" si="78"/>
        <v>761.44199999999989</v>
      </c>
      <c r="Q764" s="31">
        <f t="shared" si="79"/>
        <v>5938080</v>
      </c>
      <c r="R764" s="36">
        <f t="shared" si="80"/>
        <v>723912</v>
      </c>
      <c r="S764" s="36">
        <f t="shared" si="81"/>
        <v>5304240</v>
      </c>
      <c r="T764" s="36">
        <f t="shared" si="82"/>
        <v>91373.04</v>
      </c>
      <c r="U764" s="36">
        <f t="shared" si="83"/>
        <v>127008525.59999998</v>
      </c>
    </row>
    <row r="765" spans="1:21" s="27" customFormat="1" x14ac:dyDescent="0.2">
      <c r="A765" s="13">
        <v>2016</v>
      </c>
      <c r="B765" s="13" t="s">
        <v>17</v>
      </c>
      <c r="C765" s="14"/>
      <c r="D765" s="13" t="s">
        <v>83</v>
      </c>
      <c r="E765" s="27" t="s">
        <v>44</v>
      </c>
      <c r="F765" s="27" t="s">
        <v>47</v>
      </c>
      <c r="G765" s="28" t="s">
        <v>86</v>
      </c>
      <c r="H765" s="35">
        <v>22744</v>
      </c>
      <c r="I765" s="27">
        <v>44</v>
      </c>
      <c r="J765" s="30">
        <v>76</v>
      </c>
      <c r="K765" s="35">
        <f t="shared" si="77"/>
        <v>299.26315789473682</v>
      </c>
      <c r="L765" s="32">
        <v>34.5</v>
      </c>
      <c r="M765" s="32">
        <v>4.96</v>
      </c>
      <c r="N765" s="32">
        <v>30.2</v>
      </c>
      <c r="O765" s="33">
        <v>0.50619999999999998</v>
      </c>
      <c r="P765" s="34">
        <f t="shared" si="78"/>
        <v>151.4870105263158</v>
      </c>
      <c r="Q765" s="31">
        <f t="shared" si="79"/>
        <v>784668</v>
      </c>
      <c r="R765" s="36">
        <f t="shared" si="80"/>
        <v>112810.24000000001</v>
      </c>
      <c r="S765" s="36">
        <f t="shared" si="81"/>
        <v>686868.79999999993</v>
      </c>
      <c r="T765" s="36">
        <f t="shared" si="82"/>
        <v>11513.0128</v>
      </c>
      <c r="U765" s="36">
        <f t="shared" si="83"/>
        <v>3445420.5674105263</v>
      </c>
    </row>
    <row r="766" spans="1:21" s="27" customFormat="1" x14ac:dyDescent="0.2">
      <c r="A766" s="13">
        <v>2016</v>
      </c>
      <c r="B766" s="13" t="s">
        <v>19</v>
      </c>
      <c r="C766" s="14">
        <v>2</v>
      </c>
      <c r="D766" s="13" t="s">
        <v>83</v>
      </c>
      <c r="E766" s="27" t="s">
        <v>44</v>
      </c>
      <c r="F766" s="27" t="s">
        <v>18</v>
      </c>
      <c r="G766" s="28" t="s">
        <v>86</v>
      </c>
      <c r="H766" s="35">
        <v>54331</v>
      </c>
      <c r="I766" s="27">
        <v>111</v>
      </c>
      <c r="J766" s="30">
        <v>42</v>
      </c>
      <c r="K766" s="35">
        <f t="shared" si="77"/>
        <v>1293.5952380952381</v>
      </c>
      <c r="L766" s="32">
        <v>35.700000000000003</v>
      </c>
      <c r="M766" s="32">
        <v>4.63</v>
      </c>
      <c r="N766" s="32">
        <v>30.1</v>
      </c>
      <c r="O766" s="33">
        <v>0.55800000000000005</v>
      </c>
      <c r="P766" s="34">
        <f t="shared" si="78"/>
        <v>721.82614285714294</v>
      </c>
      <c r="Q766" s="31">
        <f t="shared" si="79"/>
        <v>1939616.7000000002</v>
      </c>
      <c r="R766" s="36">
        <f t="shared" si="80"/>
        <v>251552.53</v>
      </c>
      <c r="S766" s="36">
        <f t="shared" si="81"/>
        <v>1635363.1</v>
      </c>
      <c r="T766" s="36">
        <f t="shared" si="82"/>
        <v>30316.698000000004</v>
      </c>
      <c r="U766" s="36">
        <f t="shared" si="83"/>
        <v>39217536.167571433</v>
      </c>
    </row>
    <row r="767" spans="1:21" s="27" customFormat="1" x14ac:dyDescent="0.2">
      <c r="A767" s="13">
        <v>2016</v>
      </c>
      <c r="B767" s="13" t="s">
        <v>39</v>
      </c>
      <c r="C767" s="14">
        <v>5</v>
      </c>
      <c r="D767" s="13" t="s">
        <v>83</v>
      </c>
      <c r="E767" s="27" t="s">
        <v>44</v>
      </c>
      <c r="F767" s="27" t="s">
        <v>21</v>
      </c>
      <c r="G767" s="28" t="s">
        <v>86</v>
      </c>
      <c r="H767" s="35">
        <v>197208</v>
      </c>
      <c r="I767" s="27">
        <v>396</v>
      </c>
      <c r="J767" s="30">
        <v>120</v>
      </c>
      <c r="K767" s="35">
        <f t="shared" si="77"/>
        <v>1643.4</v>
      </c>
      <c r="L767" s="32">
        <v>35.880000000000003</v>
      </c>
      <c r="M767" s="32">
        <v>4.18</v>
      </c>
      <c r="N767" s="32">
        <v>31.35</v>
      </c>
      <c r="O767" s="33">
        <v>0.53700000000000003</v>
      </c>
      <c r="P767" s="34">
        <f t="shared" si="78"/>
        <v>882.50580000000014</v>
      </c>
      <c r="Q767" s="31">
        <f t="shared" si="79"/>
        <v>7075823.040000001</v>
      </c>
      <c r="R767" s="36">
        <f t="shared" si="80"/>
        <v>824329.44</v>
      </c>
      <c r="S767" s="36">
        <f t="shared" si="81"/>
        <v>6182470.8000000007</v>
      </c>
      <c r="T767" s="36">
        <f t="shared" si="82"/>
        <v>105900.69600000001</v>
      </c>
      <c r="U767" s="36">
        <f t="shared" si="83"/>
        <v>174037203.80640003</v>
      </c>
    </row>
    <row r="768" spans="1:21" s="27" customFormat="1" x14ac:dyDescent="0.2">
      <c r="A768" s="13">
        <v>2016</v>
      </c>
      <c r="B768" s="13" t="s">
        <v>17</v>
      </c>
      <c r="C768" s="14"/>
      <c r="D768" s="13" t="s">
        <v>83</v>
      </c>
      <c r="E768" s="27" t="s">
        <v>44</v>
      </c>
      <c r="F768" s="27" t="s">
        <v>47</v>
      </c>
      <c r="G768" s="28" t="s">
        <v>86</v>
      </c>
      <c r="H768" s="35">
        <v>26541</v>
      </c>
      <c r="I768" s="27">
        <v>53</v>
      </c>
      <c r="J768" s="30">
        <v>89</v>
      </c>
      <c r="K768" s="35">
        <f t="shared" si="77"/>
        <v>298.2134831460674</v>
      </c>
      <c r="L768" s="32">
        <v>35.700000000000003</v>
      </c>
      <c r="M768" s="32">
        <v>4.7</v>
      </c>
      <c r="N768" s="32">
        <v>30.9</v>
      </c>
      <c r="O768" s="33">
        <v>0.56000000000000005</v>
      </c>
      <c r="P768" s="34">
        <f t="shared" si="78"/>
        <v>166.99955056179778</v>
      </c>
      <c r="Q768" s="31">
        <f t="shared" si="79"/>
        <v>947513.70000000007</v>
      </c>
      <c r="R768" s="36">
        <f t="shared" si="80"/>
        <v>124742.70000000001</v>
      </c>
      <c r="S768" s="36">
        <f t="shared" si="81"/>
        <v>820116.89999999991</v>
      </c>
      <c r="T768" s="36">
        <f t="shared" si="82"/>
        <v>14862.960000000001</v>
      </c>
      <c r="U768" s="36">
        <f t="shared" si="83"/>
        <v>4432335.0714606745</v>
      </c>
    </row>
    <row r="769" spans="1:21" s="27" customFormat="1" x14ac:dyDescent="0.2">
      <c r="A769" s="13">
        <v>2016</v>
      </c>
      <c r="B769" s="13" t="s">
        <v>17</v>
      </c>
      <c r="C769" s="14"/>
      <c r="D769" s="13" t="s">
        <v>83</v>
      </c>
      <c r="E769" s="27" t="s">
        <v>44</v>
      </c>
      <c r="F769" s="27" t="s">
        <v>47</v>
      </c>
      <c r="G769" s="28" t="s">
        <v>86</v>
      </c>
      <c r="H769" s="35">
        <v>26295</v>
      </c>
      <c r="I769" s="27">
        <v>52</v>
      </c>
      <c r="J769" s="30">
        <v>90</v>
      </c>
      <c r="K769" s="35">
        <f t="shared" si="77"/>
        <v>292.16666666666669</v>
      </c>
      <c r="L769" s="32">
        <v>33.700000000000003</v>
      </c>
      <c r="M769" s="32">
        <v>4.5</v>
      </c>
      <c r="N769" s="32">
        <v>27.8</v>
      </c>
      <c r="O769" s="33">
        <v>0.52110000000000001</v>
      </c>
      <c r="P769" s="34">
        <f t="shared" si="78"/>
        <v>152.24805000000001</v>
      </c>
      <c r="Q769" s="31">
        <f t="shared" si="79"/>
        <v>886141.50000000012</v>
      </c>
      <c r="R769" s="36">
        <f t="shared" si="80"/>
        <v>118327.5</v>
      </c>
      <c r="S769" s="36">
        <f t="shared" si="81"/>
        <v>731001</v>
      </c>
      <c r="T769" s="36">
        <f t="shared" si="82"/>
        <v>13702.324500000001</v>
      </c>
      <c r="U769" s="36">
        <f t="shared" si="83"/>
        <v>4003362.4747500001</v>
      </c>
    </row>
    <row r="770" spans="1:21" s="27" customFormat="1" x14ac:dyDescent="0.2">
      <c r="A770" s="13">
        <v>2016</v>
      </c>
      <c r="B770" s="13" t="s">
        <v>39</v>
      </c>
      <c r="C770" s="14">
        <v>3</v>
      </c>
      <c r="D770" s="13" t="s">
        <v>83</v>
      </c>
      <c r="E770" s="27" t="s">
        <v>44</v>
      </c>
      <c r="F770" s="27" t="s">
        <v>21</v>
      </c>
      <c r="G770" s="28" t="s">
        <v>87</v>
      </c>
      <c r="H770" s="35">
        <v>185504</v>
      </c>
      <c r="I770" s="27">
        <v>385</v>
      </c>
      <c r="J770" s="30">
        <v>124</v>
      </c>
      <c r="K770" s="35">
        <f t="shared" si="77"/>
        <v>1496</v>
      </c>
      <c r="L770" s="32">
        <v>36.5</v>
      </c>
      <c r="M770" s="32">
        <v>4.4000000000000004</v>
      </c>
      <c r="N770" s="32">
        <v>31.5</v>
      </c>
      <c r="O770" s="33">
        <v>0.56620000000000004</v>
      </c>
      <c r="P770" s="34">
        <f t="shared" si="78"/>
        <v>847.03520000000003</v>
      </c>
      <c r="Q770" s="31">
        <f t="shared" si="79"/>
        <v>6770896</v>
      </c>
      <c r="R770" s="36">
        <f t="shared" si="80"/>
        <v>816217.60000000009</v>
      </c>
      <c r="S770" s="36">
        <f t="shared" si="81"/>
        <v>5843376</v>
      </c>
      <c r="T770" s="36">
        <f t="shared" si="82"/>
        <v>105032.36480000001</v>
      </c>
      <c r="U770" s="36">
        <f t="shared" si="83"/>
        <v>157128417.74079999</v>
      </c>
    </row>
    <row r="771" spans="1:21" s="27" customFormat="1" x14ac:dyDescent="0.2">
      <c r="A771" s="13">
        <v>2016</v>
      </c>
      <c r="B771" s="13" t="s">
        <v>17</v>
      </c>
      <c r="C771" s="14"/>
      <c r="D771" s="13" t="s">
        <v>83</v>
      </c>
      <c r="E771" s="27" t="s">
        <v>44</v>
      </c>
      <c r="F771" s="27" t="s">
        <v>47</v>
      </c>
      <c r="G771" s="28" t="s">
        <v>86</v>
      </c>
      <c r="H771" s="35">
        <v>8457</v>
      </c>
      <c r="I771" s="27">
        <v>18</v>
      </c>
      <c r="J771" s="30">
        <v>29</v>
      </c>
      <c r="K771" s="35">
        <f t="shared" ref="K771:K834" si="84">IF(J771="",0,H771/J771)</f>
        <v>291.62068965517244</v>
      </c>
      <c r="L771" s="32">
        <v>35.200000000000003</v>
      </c>
      <c r="M771" s="32">
        <v>4.45</v>
      </c>
      <c r="N771" s="32">
        <v>30.5</v>
      </c>
      <c r="O771" s="33">
        <v>0.5464</v>
      </c>
      <c r="P771" s="34">
        <f t="shared" ref="P771:P834" si="85">IF(J771="",0,O771*H771/J771)</f>
        <v>159.3415448275862</v>
      </c>
      <c r="Q771" s="31">
        <f t="shared" ref="Q771:Q834" si="86">$H771*L771</f>
        <v>297686.40000000002</v>
      </c>
      <c r="R771" s="36">
        <f t="shared" ref="R771:R834" si="87">$H771*M771</f>
        <v>37633.65</v>
      </c>
      <c r="S771" s="36">
        <f t="shared" ref="S771:S834" si="88">$H771*N771</f>
        <v>257938.5</v>
      </c>
      <c r="T771" s="36">
        <f t="shared" ref="T771:T834" si="89">$H771*O771</f>
        <v>4620.9048000000003</v>
      </c>
      <c r="U771" s="36">
        <f t="shared" ref="U771:U834" si="90">$H771*P771</f>
        <v>1347551.4446068965</v>
      </c>
    </row>
    <row r="772" spans="1:21" s="27" customFormat="1" x14ac:dyDescent="0.2">
      <c r="A772" s="13">
        <v>2016</v>
      </c>
      <c r="B772" s="13" t="s">
        <v>39</v>
      </c>
      <c r="C772" s="14"/>
      <c r="D772" s="13" t="s">
        <v>83</v>
      </c>
      <c r="E772" s="27" t="s">
        <v>44</v>
      </c>
      <c r="F772" s="27" t="s">
        <v>21</v>
      </c>
      <c r="G772" s="28" t="s">
        <v>86</v>
      </c>
      <c r="H772" s="35">
        <v>105992</v>
      </c>
      <c r="I772" s="27">
        <v>215</v>
      </c>
      <c r="J772" s="30">
        <v>75</v>
      </c>
      <c r="K772" s="35">
        <f t="shared" si="84"/>
        <v>1413.2266666666667</v>
      </c>
      <c r="L772" s="32">
        <v>36.4</v>
      </c>
      <c r="M772" s="32">
        <v>3.51</v>
      </c>
      <c r="N772" s="32">
        <v>32.4</v>
      </c>
      <c r="O772" s="33">
        <v>0.54049999999999998</v>
      </c>
      <c r="P772" s="34">
        <f t="shared" si="85"/>
        <v>763.84901333333335</v>
      </c>
      <c r="Q772" s="31">
        <f t="shared" si="86"/>
        <v>3858108.8</v>
      </c>
      <c r="R772" s="36">
        <f t="shared" si="87"/>
        <v>372031.92</v>
      </c>
      <c r="S772" s="36">
        <f t="shared" si="88"/>
        <v>3434140.8</v>
      </c>
      <c r="T772" s="36">
        <f t="shared" si="89"/>
        <v>57288.675999999999</v>
      </c>
      <c r="U772" s="36">
        <f t="shared" si="90"/>
        <v>80961884.621226668</v>
      </c>
    </row>
    <row r="773" spans="1:21" s="27" customFormat="1" x14ac:dyDescent="0.2">
      <c r="A773" s="13">
        <v>2016</v>
      </c>
      <c r="B773" s="13" t="s">
        <v>17</v>
      </c>
      <c r="C773" s="14"/>
      <c r="D773" s="13" t="s">
        <v>83</v>
      </c>
      <c r="E773" s="27" t="s">
        <v>44</v>
      </c>
      <c r="F773" s="27" t="s">
        <v>47</v>
      </c>
      <c r="G773" s="28" t="s">
        <v>86</v>
      </c>
      <c r="H773" s="35">
        <v>22844</v>
      </c>
      <c r="I773" s="27">
        <v>49</v>
      </c>
      <c r="J773" s="30">
        <v>80</v>
      </c>
      <c r="K773" s="35">
        <f t="shared" si="84"/>
        <v>285.55</v>
      </c>
      <c r="L773" s="32">
        <v>34.22</v>
      </c>
      <c r="M773" s="32">
        <v>3.84</v>
      </c>
      <c r="N773" s="32">
        <v>29.63</v>
      </c>
      <c r="O773" s="33">
        <v>0.49780000000000002</v>
      </c>
      <c r="P773" s="34">
        <f t="shared" si="85"/>
        <v>142.14679000000001</v>
      </c>
      <c r="Q773" s="31">
        <f t="shared" si="86"/>
        <v>781721.67999999993</v>
      </c>
      <c r="R773" s="36">
        <f t="shared" si="87"/>
        <v>87720.959999999992</v>
      </c>
      <c r="S773" s="36">
        <f t="shared" si="88"/>
        <v>676867.72</v>
      </c>
      <c r="T773" s="36">
        <f t="shared" si="89"/>
        <v>11371.743200000001</v>
      </c>
      <c r="U773" s="36">
        <f t="shared" si="90"/>
        <v>3247201.2707600002</v>
      </c>
    </row>
    <row r="774" spans="1:21" s="27" customFormat="1" x14ac:dyDescent="0.2">
      <c r="A774" s="13">
        <v>2016</v>
      </c>
      <c r="B774" s="13" t="s">
        <v>39</v>
      </c>
      <c r="C774" s="14">
        <v>2</v>
      </c>
      <c r="D774" s="13" t="s">
        <v>83</v>
      </c>
      <c r="E774" s="27" t="s">
        <v>44</v>
      </c>
      <c r="F774" s="27" t="s">
        <v>21</v>
      </c>
      <c r="G774" s="28" t="s">
        <v>86</v>
      </c>
      <c r="H774" s="35">
        <v>126098</v>
      </c>
      <c r="I774" s="27">
        <v>256</v>
      </c>
      <c r="J774" s="30">
        <v>110</v>
      </c>
      <c r="K774" s="35">
        <f t="shared" si="84"/>
        <v>1146.3454545454545</v>
      </c>
      <c r="L774" s="32">
        <v>34.700000000000003</v>
      </c>
      <c r="M774" s="32">
        <v>3.98</v>
      </c>
      <c r="N774" s="32">
        <v>30.7</v>
      </c>
      <c r="O774" s="33">
        <v>0.53469999999999995</v>
      </c>
      <c r="P774" s="34">
        <f t="shared" si="85"/>
        <v>612.95091454545445</v>
      </c>
      <c r="Q774" s="31">
        <f t="shared" si="86"/>
        <v>4375600.6000000006</v>
      </c>
      <c r="R774" s="36">
        <f t="shared" si="87"/>
        <v>501870.04</v>
      </c>
      <c r="S774" s="36">
        <f t="shared" si="88"/>
        <v>3871208.6</v>
      </c>
      <c r="T774" s="36">
        <f t="shared" si="89"/>
        <v>67424.600599999991</v>
      </c>
      <c r="U774" s="36">
        <f t="shared" si="90"/>
        <v>77291884.422352716</v>
      </c>
    </row>
    <row r="775" spans="1:21" s="27" customFormat="1" x14ac:dyDescent="0.2">
      <c r="A775" s="13">
        <v>2016</v>
      </c>
      <c r="B775" s="13" t="s">
        <v>17</v>
      </c>
      <c r="C775" s="14"/>
      <c r="D775" s="13" t="s">
        <v>83</v>
      </c>
      <c r="E775" s="27" t="s">
        <v>44</v>
      </c>
      <c r="F775" s="27" t="s">
        <v>18</v>
      </c>
      <c r="G775" s="28" t="s">
        <v>86</v>
      </c>
      <c r="H775" s="35">
        <v>68514</v>
      </c>
      <c r="I775" s="27">
        <v>137</v>
      </c>
      <c r="J775" s="30">
        <v>67</v>
      </c>
      <c r="K775" s="35">
        <f t="shared" si="84"/>
        <v>1022.5970149253732</v>
      </c>
      <c r="L775" s="32">
        <v>35.5</v>
      </c>
      <c r="M775" s="32">
        <v>4.6500000000000004</v>
      </c>
      <c r="N775" s="32">
        <v>30.6</v>
      </c>
      <c r="O775" s="33">
        <v>0.5615</v>
      </c>
      <c r="P775" s="34">
        <f t="shared" si="85"/>
        <v>574.18822388059698</v>
      </c>
      <c r="Q775" s="31">
        <f t="shared" si="86"/>
        <v>2432247</v>
      </c>
      <c r="R775" s="36">
        <f t="shared" si="87"/>
        <v>318590.10000000003</v>
      </c>
      <c r="S775" s="36">
        <f t="shared" si="88"/>
        <v>2096528.4000000001</v>
      </c>
      <c r="T775" s="36">
        <f t="shared" si="89"/>
        <v>38470.610999999997</v>
      </c>
      <c r="U775" s="36">
        <f t="shared" si="90"/>
        <v>39339931.970955223</v>
      </c>
    </row>
    <row r="776" spans="1:21" s="27" customFormat="1" x14ac:dyDescent="0.2">
      <c r="A776" s="13">
        <v>2016</v>
      </c>
      <c r="B776" s="13" t="s">
        <v>17</v>
      </c>
      <c r="C776" s="14"/>
      <c r="D776" s="13" t="s">
        <v>83</v>
      </c>
      <c r="E776" s="27" t="s">
        <v>44</v>
      </c>
      <c r="F776" s="27" t="s">
        <v>18</v>
      </c>
      <c r="G776" s="28" t="s">
        <v>86</v>
      </c>
      <c r="H776" s="35">
        <v>113804</v>
      </c>
      <c r="I776" s="27">
        <v>222</v>
      </c>
      <c r="J776" s="30">
        <v>145</v>
      </c>
      <c r="K776" s="35">
        <f t="shared" si="84"/>
        <v>784.85517241379307</v>
      </c>
      <c r="L776" s="32">
        <v>35.4</v>
      </c>
      <c r="M776" s="32">
        <v>4.8099999999999996</v>
      </c>
      <c r="N776" s="32">
        <v>30.7</v>
      </c>
      <c r="O776" s="33">
        <v>0.55379999999999996</v>
      </c>
      <c r="P776" s="34">
        <f t="shared" si="85"/>
        <v>434.65279448275857</v>
      </c>
      <c r="Q776" s="31">
        <f t="shared" si="86"/>
        <v>4028661.5999999996</v>
      </c>
      <c r="R776" s="36">
        <f t="shared" si="87"/>
        <v>547397.24</v>
      </c>
      <c r="S776" s="36">
        <f t="shared" si="88"/>
        <v>3493782.8</v>
      </c>
      <c r="T776" s="36">
        <f t="shared" si="89"/>
        <v>63024.655199999994</v>
      </c>
      <c r="U776" s="36">
        <f t="shared" si="90"/>
        <v>49465226.623315856</v>
      </c>
    </row>
    <row r="777" spans="1:21" s="27" customFormat="1" x14ac:dyDescent="0.2">
      <c r="A777" s="13">
        <v>2016</v>
      </c>
      <c r="B777" s="13" t="s">
        <v>17</v>
      </c>
      <c r="C777" s="14"/>
      <c r="D777" s="13" t="s">
        <v>83</v>
      </c>
      <c r="E777" s="27" t="s">
        <v>44</v>
      </c>
      <c r="F777" s="27" t="s">
        <v>18</v>
      </c>
      <c r="G777" s="28" t="s">
        <v>86</v>
      </c>
      <c r="H777" s="35">
        <v>28753</v>
      </c>
      <c r="I777" s="27">
        <v>57</v>
      </c>
      <c r="J777" s="30">
        <v>40</v>
      </c>
      <c r="K777" s="35">
        <f t="shared" si="84"/>
        <v>718.82500000000005</v>
      </c>
      <c r="L777" s="32">
        <v>35.299999999999997</v>
      </c>
      <c r="M777" s="32">
        <v>4.95</v>
      </c>
      <c r="N777" s="32">
        <v>32.1</v>
      </c>
      <c r="O777" s="33">
        <v>0.52669999999999995</v>
      </c>
      <c r="P777" s="34">
        <f t="shared" si="85"/>
        <v>378.60512749999998</v>
      </c>
      <c r="Q777" s="31">
        <f t="shared" si="86"/>
        <v>1014980.8999999999</v>
      </c>
      <c r="R777" s="36">
        <f t="shared" si="87"/>
        <v>142327.35</v>
      </c>
      <c r="S777" s="36">
        <f t="shared" si="88"/>
        <v>922971.3</v>
      </c>
      <c r="T777" s="36">
        <f t="shared" si="89"/>
        <v>15144.205099999999</v>
      </c>
      <c r="U777" s="36">
        <f t="shared" si="90"/>
        <v>10886033.2310075</v>
      </c>
    </row>
    <row r="778" spans="1:21" s="27" customFormat="1" x14ac:dyDescent="0.2">
      <c r="A778" s="13">
        <v>2016</v>
      </c>
      <c r="B778" s="13" t="s">
        <v>17</v>
      </c>
      <c r="C778" s="14"/>
      <c r="D778" s="13" t="s">
        <v>83</v>
      </c>
      <c r="E778" s="27" t="s">
        <v>44</v>
      </c>
      <c r="F778" s="27" t="s">
        <v>18</v>
      </c>
      <c r="G778" s="28" t="s">
        <v>86</v>
      </c>
      <c r="H778" s="35">
        <v>67727</v>
      </c>
      <c r="I778" s="27">
        <v>137</v>
      </c>
      <c r="J778" s="30">
        <v>100</v>
      </c>
      <c r="K778" s="35">
        <f t="shared" si="84"/>
        <v>677.27</v>
      </c>
      <c r="L778" s="32">
        <v>37</v>
      </c>
      <c r="M778" s="32">
        <v>4.6500000000000004</v>
      </c>
      <c r="N778" s="32">
        <v>32.299999999999997</v>
      </c>
      <c r="O778" s="33">
        <v>0.57010000000000005</v>
      </c>
      <c r="P778" s="34">
        <f t="shared" si="85"/>
        <v>386.111627</v>
      </c>
      <c r="Q778" s="31">
        <f t="shared" si="86"/>
        <v>2505899</v>
      </c>
      <c r="R778" s="36">
        <f t="shared" si="87"/>
        <v>314930.55000000005</v>
      </c>
      <c r="S778" s="36">
        <f t="shared" si="88"/>
        <v>2187582.0999999996</v>
      </c>
      <c r="T778" s="36">
        <f t="shared" si="89"/>
        <v>38611.162700000001</v>
      </c>
      <c r="U778" s="36">
        <f t="shared" si="90"/>
        <v>26150182.161828998</v>
      </c>
    </row>
    <row r="779" spans="1:21" s="27" customFormat="1" x14ac:dyDescent="0.2">
      <c r="A779" s="13">
        <v>2016</v>
      </c>
      <c r="B779" s="13" t="s">
        <v>50</v>
      </c>
      <c r="C779" s="14">
        <v>1.5</v>
      </c>
      <c r="D779" s="13" t="s">
        <v>83</v>
      </c>
      <c r="E779" s="27" t="s">
        <v>44</v>
      </c>
      <c r="F779" s="27" t="s">
        <v>18</v>
      </c>
      <c r="G779" s="28" t="s">
        <v>88</v>
      </c>
      <c r="H779" s="35">
        <v>85208</v>
      </c>
      <c r="I779" s="27">
        <v>172</v>
      </c>
      <c r="J779" s="30">
        <v>80</v>
      </c>
      <c r="K779" s="35">
        <f t="shared" si="84"/>
        <v>1065.0999999999999</v>
      </c>
      <c r="L779" s="32">
        <v>37.299999999999997</v>
      </c>
      <c r="M779" s="32">
        <v>4.41</v>
      </c>
      <c r="N779" s="32">
        <v>31.9</v>
      </c>
      <c r="O779" s="33">
        <v>0.56359999999999999</v>
      </c>
      <c r="P779" s="34">
        <f t="shared" si="85"/>
        <v>600.29035999999996</v>
      </c>
      <c r="Q779" s="31">
        <f t="shared" si="86"/>
        <v>3178258.4</v>
      </c>
      <c r="R779" s="36">
        <f t="shared" si="87"/>
        <v>375767.28</v>
      </c>
      <c r="S779" s="36">
        <f t="shared" si="88"/>
        <v>2718135.1999999997</v>
      </c>
      <c r="T779" s="36">
        <f t="shared" si="89"/>
        <v>48023.228799999997</v>
      </c>
      <c r="U779" s="36">
        <f t="shared" si="90"/>
        <v>51149540.994879998</v>
      </c>
    </row>
    <row r="780" spans="1:21" s="27" customFormat="1" x14ac:dyDescent="0.2">
      <c r="A780" s="13">
        <v>2016</v>
      </c>
      <c r="B780" s="13" t="s">
        <v>39</v>
      </c>
      <c r="C780" s="14"/>
      <c r="D780" s="13" t="s">
        <v>83</v>
      </c>
      <c r="E780" s="27" t="s">
        <v>44</v>
      </c>
      <c r="F780" s="27" t="s">
        <v>104</v>
      </c>
      <c r="G780" s="28" t="s">
        <v>86</v>
      </c>
      <c r="H780" s="35">
        <v>208565</v>
      </c>
      <c r="I780" s="27">
        <v>420</v>
      </c>
      <c r="J780" s="30">
        <v>206</v>
      </c>
      <c r="K780" s="35">
        <f t="shared" si="84"/>
        <v>1012.4514563106796</v>
      </c>
      <c r="L780" s="32">
        <v>36.700000000000003</v>
      </c>
      <c r="M780" s="32">
        <v>4.49</v>
      </c>
      <c r="N780" s="32">
        <v>28.4</v>
      </c>
      <c r="O780" s="33">
        <v>0.54900000000000004</v>
      </c>
      <c r="P780" s="34">
        <f t="shared" si="85"/>
        <v>555.83584951456317</v>
      </c>
      <c r="Q780" s="31">
        <f t="shared" si="86"/>
        <v>7654335.5000000009</v>
      </c>
      <c r="R780" s="36">
        <f t="shared" si="87"/>
        <v>936456.85000000009</v>
      </c>
      <c r="S780" s="36">
        <f t="shared" si="88"/>
        <v>5923246</v>
      </c>
      <c r="T780" s="36">
        <f t="shared" si="89"/>
        <v>114502.18500000001</v>
      </c>
      <c r="U780" s="36">
        <f t="shared" si="90"/>
        <v>115927903.95400487</v>
      </c>
    </row>
    <row r="781" spans="1:21" s="27" customFormat="1" x14ac:dyDescent="0.2">
      <c r="A781" s="13">
        <v>2016</v>
      </c>
      <c r="B781" s="13" t="s">
        <v>50</v>
      </c>
      <c r="C781" s="14"/>
      <c r="D781" s="13" t="s">
        <v>83</v>
      </c>
      <c r="E781" s="27" t="s">
        <v>44</v>
      </c>
      <c r="F781" s="27" t="s">
        <v>21</v>
      </c>
      <c r="G781" s="28" t="s">
        <v>78</v>
      </c>
      <c r="H781" s="35">
        <v>56809</v>
      </c>
      <c r="I781" s="27">
        <v>115</v>
      </c>
      <c r="J781" s="30">
        <v>80</v>
      </c>
      <c r="K781" s="35">
        <f t="shared" si="84"/>
        <v>710.11249999999995</v>
      </c>
      <c r="L781" s="32">
        <v>35.5</v>
      </c>
      <c r="M781" s="32">
        <v>4.2</v>
      </c>
      <c r="N781" s="32">
        <v>29.5</v>
      </c>
      <c r="O781" s="33">
        <v>0.55969999999999998</v>
      </c>
      <c r="P781" s="34">
        <f t="shared" si="85"/>
        <v>397.44996624999999</v>
      </c>
      <c r="Q781" s="31">
        <f t="shared" si="86"/>
        <v>2016719.5</v>
      </c>
      <c r="R781" s="36">
        <f t="shared" si="87"/>
        <v>238597.80000000002</v>
      </c>
      <c r="S781" s="36">
        <f t="shared" si="88"/>
        <v>1675865.5</v>
      </c>
      <c r="T781" s="36">
        <f t="shared" si="89"/>
        <v>31795.997299999999</v>
      </c>
      <c r="U781" s="36">
        <f t="shared" si="90"/>
        <v>22578735.132696249</v>
      </c>
    </row>
    <row r="782" spans="1:21" s="27" customFormat="1" x14ac:dyDescent="0.2">
      <c r="A782" s="13">
        <v>2016</v>
      </c>
      <c r="B782" s="13" t="s">
        <v>19</v>
      </c>
      <c r="C782" s="14"/>
      <c r="D782" s="13" t="s">
        <v>83</v>
      </c>
      <c r="E782" s="27" t="s">
        <v>44</v>
      </c>
      <c r="F782" s="27" t="s">
        <v>36</v>
      </c>
      <c r="G782" s="28" t="s">
        <v>78</v>
      </c>
      <c r="H782" s="35">
        <v>36711</v>
      </c>
      <c r="I782" s="27">
        <v>79</v>
      </c>
      <c r="J782" s="30">
        <v>29</v>
      </c>
      <c r="K782" s="35">
        <f t="shared" si="84"/>
        <v>1265.8965517241379</v>
      </c>
      <c r="L782" s="32">
        <v>34.6</v>
      </c>
      <c r="M782" s="32">
        <v>4.24</v>
      </c>
      <c r="N782" s="32">
        <v>26.9</v>
      </c>
      <c r="O782" s="33">
        <v>0.54139999999999999</v>
      </c>
      <c r="P782" s="34">
        <f t="shared" si="85"/>
        <v>685.35639310344823</v>
      </c>
      <c r="Q782" s="31">
        <f t="shared" si="86"/>
        <v>1270200.6000000001</v>
      </c>
      <c r="R782" s="36">
        <f t="shared" si="87"/>
        <v>155654.64000000001</v>
      </c>
      <c r="S782" s="36">
        <f t="shared" si="88"/>
        <v>987525.89999999991</v>
      </c>
      <c r="T782" s="36">
        <f t="shared" si="89"/>
        <v>19875.3354</v>
      </c>
      <c r="U782" s="36">
        <f t="shared" si="90"/>
        <v>25160118.547220688</v>
      </c>
    </row>
    <row r="783" spans="1:21" s="27" customFormat="1" x14ac:dyDescent="0.2">
      <c r="A783" s="13">
        <v>2016</v>
      </c>
      <c r="B783" s="13" t="s">
        <v>39</v>
      </c>
      <c r="C783" s="14"/>
      <c r="D783" s="13" t="s">
        <v>83</v>
      </c>
      <c r="E783" s="27" t="s">
        <v>44</v>
      </c>
      <c r="F783" s="27" t="s">
        <v>36</v>
      </c>
      <c r="G783" s="28" t="s">
        <v>78</v>
      </c>
      <c r="H783" s="35">
        <v>51326</v>
      </c>
      <c r="I783" s="27">
        <v>102</v>
      </c>
      <c r="J783" s="30">
        <v>45</v>
      </c>
      <c r="K783" s="35">
        <f t="shared" si="84"/>
        <v>1140.5777777777778</v>
      </c>
      <c r="L783" s="32">
        <v>35.299999999999997</v>
      </c>
      <c r="M783" s="32">
        <v>4.67</v>
      </c>
      <c r="N783" s="32">
        <v>28.6</v>
      </c>
      <c r="O783" s="33">
        <v>0.55379999999999996</v>
      </c>
      <c r="P783" s="34">
        <f t="shared" si="85"/>
        <v>631.65197333333333</v>
      </c>
      <c r="Q783" s="31">
        <f t="shared" si="86"/>
        <v>1811807.7999999998</v>
      </c>
      <c r="R783" s="36">
        <f t="shared" si="87"/>
        <v>239692.41999999998</v>
      </c>
      <c r="S783" s="36">
        <f t="shared" si="88"/>
        <v>1467923.6</v>
      </c>
      <c r="T783" s="36">
        <f t="shared" si="89"/>
        <v>28424.338799999998</v>
      </c>
      <c r="U783" s="36">
        <f t="shared" si="90"/>
        <v>32420169.183306668</v>
      </c>
    </row>
    <row r="784" spans="1:21" s="27" customFormat="1" x14ac:dyDescent="0.2">
      <c r="A784" s="13">
        <v>2016</v>
      </c>
      <c r="B784" s="13" t="s">
        <v>39</v>
      </c>
      <c r="C784" s="14"/>
      <c r="D784" s="13" t="s">
        <v>83</v>
      </c>
      <c r="E784" s="27" t="s">
        <v>44</v>
      </c>
      <c r="F784" s="27" t="s">
        <v>104</v>
      </c>
      <c r="G784" s="28" t="s">
        <v>86</v>
      </c>
      <c r="H784" s="35">
        <v>208565</v>
      </c>
      <c r="I784" s="27">
        <v>420</v>
      </c>
      <c r="J784" s="30">
        <v>206</v>
      </c>
      <c r="K784" s="35">
        <f t="shared" si="84"/>
        <v>1012.4514563106796</v>
      </c>
      <c r="L784" s="32">
        <v>36.700000000000003</v>
      </c>
      <c r="M784" s="32">
        <v>4.49</v>
      </c>
      <c r="N784" s="32">
        <v>28.4</v>
      </c>
      <c r="O784" s="33">
        <v>0.54900000000000004</v>
      </c>
      <c r="P784" s="34">
        <f t="shared" si="85"/>
        <v>555.83584951456317</v>
      </c>
      <c r="Q784" s="31">
        <f t="shared" si="86"/>
        <v>7654335.5000000009</v>
      </c>
      <c r="R784" s="36">
        <f t="shared" si="87"/>
        <v>936456.85000000009</v>
      </c>
      <c r="S784" s="36">
        <f t="shared" si="88"/>
        <v>5923246</v>
      </c>
      <c r="T784" s="36">
        <f t="shared" si="89"/>
        <v>114502.18500000001</v>
      </c>
      <c r="U784" s="36">
        <f t="shared" si="90"/>
        <v>115927903.95400487</v>
      </c>
    </row>
    <row r="785" spans="1:21" s="27" customFormat="1" x14ac:dyDescent="0.2">
      <c r="A785" s="13">
        <v>2016</v>
      </c>
      <c r="B785" s="13" t="s">
        <v>50</v>
      </c>
      <c r="C785" s="14"/>
      <c r="D785" s="13" t="s">
        <v>83</v>
      </c>
      <c r="E785" s="27" t="s">
        <v>44</v>
      </c>
      <c r="F785" s="27" t="s">
        <v>36</v>
      </c>
      <c r="G785" s="28" t="s">
        <v>78</v>
      </c>
      <c r="H785" s="35">
        <v>44586</v>
      </c>
      <c r="I785" s="27">
        <v>93</v>
      </c>
      <c r="J785" s="30">
        <v>49</v>
      </c>
      <c r="K785" s="35">
        <f t="shared" si="84"/>
        <v>909.91836734693879</v>
      </c>
      <c r="L785" s="32">
        <v>36</v>
      </c>
      <c r="M785" s="32">
        <v>4.5199999999999996</v>
      </c>
      <c r="N785" s="32">
        <v>30</v>
      </c>
      <c r="O785" s="33">
        <v>0.52200000000000002</v>
      </c>
      <c r="P785" s="34">
        <f t="shared" si="85"/>
        <v>474.97738775510203</v>
      </c>
      <c r="Q785" s="31">
        <f t="shared" si="86"/>
        <v>1605096</v>
      </c>
      <c r="R785" s="36">
        <f t="shared" si="87"/>
        <v>201528.71999999997</v>
      </c>
      <c r="S785" s="36">
        <f t="shared" si="88"/>
        <v>1337580</v>
      </c>
      <c r="T785" s="36">
        <f t="shared" si="89"/>
        <v>23273.892</v>
      </c>
      <c r="U785" s="36">
        <f t="shared" si="90"/>
        <v>21177341.810448978</v>
      </c>
    </row>
    <row r="786" spans="1:21" s="27" customFormat="1" x14ac:dyDescent="0.2">
      <c r="A786" s="13">
        <v>2016</v>
      </c>
      <c r="B786" s="13" t="s">
        <v>39</v>
      </c>
      <c r="C786" s="14"/>
      <c r="D786" s="13" t="s">
        <v>83</v>
      </c>
      <c r="E786" s="27" t="s">
        <v>44</v>
      </c>
      <c r="F786" s="27" t="s">
        <v>34</v>
      </c>
      <c r="G786" s="28" t="s">
        <v>78</v>
      </c>
      <c r="H786" s="35">
        <v>230949</v>
      </c>
      <c r="I786" s="27">
        <v>474</v>
      </c>
      <c r="J786" s="30">
        <v>125</v>
      </c>
      <c r="K786" s="35">
        <f t="shared" si="84"/>
        <v>1847.5920000000001</v>
      </c>
      <c r="L786" s="32">
        <v>36.6</v>
      </c>
      <c r="M786" s="32">
        <v>4.3</v>
      </c>
      <c r="N786" s="32">
        <v>30</v>
      </c>
      <c r="O786" s="33">
        <v>0.5696</v>
      </c>
      <c r="P786" s="34">
        <f t="shared" si="85"/>
        <v>1052.3884032000001</v>
      </c>
      <c r="Q786" s="31">
        <f t="shared" si="86"/>
        <v>8452733.4000000004</v>
      </c>
      <c r="R786" s="36">
        <f t="shared" si="87"/>
        <v>993080.7</v>
      </c>
      <c r="S786" s="36">
        <f t="shared" si="88"/>
        <v>6928470</v>
      </c>
      <c r="T786" s="36">
        <f t="shared" si="89"/>
        <v>131548.55040000001</v>
      </c>
      <c r="U786" s="36">
        <f t="shared" si="90"/>
        <v>243048049.33063683</v>
      </c>
    </row>
    <row r="787" spans="1:21" s="27" customFormat="1" x14ac:dyDescent="0.2">
      <c r="A787" s="13">
        <v>2016</v>
      </c>
      <c r="B787" s="13" t="s">
        <v>17</v>
      </c>
      <c r="C787" s="14"/>
      <c r="D787" s="13" t="s">
        <v>83</v>
      </c>
      <c r="E787" s="27" t="s">
        <v>44</v>
      </c>
      <c r="F787" s="27" t="s">
        <v>21</v>
      </c>
      <c r="G787" s="28" t="s">
        <v>78</v>
      </c>
      <c r="H787" s="35">
        <v>40414</v>
      </c>
      <c r="I787" s="27">
        <v>81</v>
      </c>
      <c r="J787" s="30">
        <v>62</v>
      </c>
      <c r="K787" s="35">
        <f t="shared" si="84"/>
        <v>651.83870967741939</v>
      </c>
      <c r="L787" s="32">
        <v>34.299999999999997</v>
      </c>
      <c r="M787" s="32">
        <v>4.84</v>
      </c>
      <c r="N787" s="32">
        <v>28.6</v>
      </c>
      <c r="O787" s="33">
        <v>0.51659999999999995</v>
      </c>
      <c r="P787" s="34">
        <f t="shared" si="85"/>
        <v>336.7398774193548</v>
      </c>
      <c r="Q787" s="31">
        <f t="shared" si="86"/>
        <v>1386200.2</v>
      </c>
      <c r="R787" s="36">
        <f t="shared" si="87"/>
        <v>195603.75999999998</v>
      </c>
      <c r="S787" s="36">
        <f t="shared" si="88"/>
        <v>1155840.4000000001</v>
      </c>
      <c r="T787" s="36">
        <f t="shared" si="89"/>
        <v>20877.872399999997</v>
      </c>
      <c r="U787" s="36">
        <f t="shared" si="90"/>
        <v>13609005.406025805</v>
      </c>
    </row>
    <row r="788" spans="1:21" s="27" customFormat="1" x14ac:dyDescent="0.2">
      <c r="A788" s="13">
        <v>2016</v>
      </c>
      <c r="B788" s="13" t="s">
        <v>17</v>
      </c>
      <c r="C788" s="14"/>
      <c r="D788" s="13" t="s">
        <v>83</v>
      </c>
      <c r="E788" s="27" t="s">
        <v>44</v>
      </c>
      <c r="F788" s="27" t="s">
        <v>21</v>
      </c>
      <c r="G788" s="28" t="s">
        <v>78</v>
      </c>
      <c r="H788" s="35">
        <v>147278</v>
      </c>
      <c r="I788" s="27">
        <v>292</v>
      </c>
      <c r="J788" s="30">
        <v>235</v>
      </c>
      <c r="K788" s="35">
        <f t="shared" si="84"/>
        <v>626.71489361702129</v>
      </c>
      <c r="L788" s="32">
        <v>35.5</v>
      </c>
      <c r="M788" s="32">
        <v>4.93</v>
      </c>
      <c r="N788" s="32">
        <v>28.7</v>
      </c>
      <c r="O788" s="33">
        <v>0.53539999999999999</v>
      </c>
      <c r="P788" s="34">
        <f t="shared" si="85"/>
        <v>335.54315404255317</v>
      </c>
      <c r="Q788" s="31">
        <f t="shared" si="86"/>
        <v>5228369</v>
      </c>
      <c r="R788" s="36">
        <f t="shared" si="87"/>
        <v>726080.53999999992</v>
      </c>
      <c r="S788" s="36">
        <f t="shared" si="88"/>
        <v>4226878.5999999996</v>
      </c>
      <c r="T788" s="36">
        <f t="shared" si="89"/>
        <v>78852.641199999998</v>
      </c>
      <c r="U788" s="36">
        <f t="shared" si="90"/>
        <v>49418124.641079143</v>
      </c>
    </row>
    <row r="789" spans="1:21" s="27" customFormat="1" x14ac:dyDescent="0.2">
      <c r="A789" s="13">
        <v>2016</v>
      </c>
      <c r="B789" s="13" t="s">
        <v>39</v>
      </c>
      <c r="C789" s="14"/>
      <c r="D789" s="13" t="s">
        <v>83</v>
      </c>
      <c r="E789" s="27" t="s">
        <v>44</v>
      </c>
      <c r="F789" s="27" t="s">
        <v>34</v>
      </c>
      <c r="G789" s="28" t="s">
        <v>78</v>
      </c>
      <c r="H789" s="35">
        <v>230949</v>
      </c>
      <c r="I789" s="27">
        <v>474</v>
      </c>
      <c r="J789" s="30">
        <v>125</v>
      </c>
      <c r="K789" s="35">
        <f t="shared" si="84"/>
        <v>1847.5920000000001</v>
      </c>
      <c r="L789" s="32">
        <v>36.6</v>
      </c>
      <c r="M789" s="32">
        <v>4.3099999999999996</v>
      </c>
      <c r="N789" s="32">
        <v>30</v>
      </c>
      <c r="O789" s="33">
        <v>0.5696</v>
      </c>
      <c r="P789" s="34">
        <f t="shared" si="85"/>
        <v>1052.3884032000001</v>
      </c>
      <c r="Q789" s="31">
        <f t="shared" si="86"/>
        <v>8452733.4000000004</v>
      </c>
      <c r="R789" s="36">
        <f t="shared" si="87"/>
        <v>995390.19</v>
      </c>
      <c r="S789" s="36">
        <f t="shared" si="88"/>
        <v>6928470</v>
      </c>
      <c r="T789" s="36">
        <f t="shared" si="89"/>
        <v>131548.55040000001</v>
      </c>
      <c r="U789" s="36">
        <f t="shared" si="90"/>
        <v>243048049.33063683</v>
      </c>
    </row>
    <row r="790" spans="1:21" s="27" customFormat="1" x14ac:dyDescent="0.2">
      <c r="A790" s="13">
        <v>2016</v>
      </c>
      <c r="B790" s="13" t="s">
        <v>39</v>
      </c>
      <c r="C790" s="14"/>
      <c r="D790" s="13" t="s">
        <v>83</v>
      </c>
      <c r="E790" s="27" t="s">
        <v>44</v>
      </c>
      <c r="F790" s="27" t="s">
        <v>34</v>
      </c>
      <c r="G790" s="28" t="s">
        <v>78</v>
      </c>
      <c r="H790" s="35">
        <v>208242</v>
      </c>
      <c r="I790" s="27">
        <v>424</v>
      </c>
      <c r="J790" s="30">
        <v>120</v>
      </c>
      <c r="K790" s="35">
        <f t="shared" si="84"/>
        <v>1735.35</v>
      </c>
      <c r="L790" s="32">
        <v>37.4</v>
      </c>
      <c r="M790" s="32">
        <v>3.98</v>
      </c>
      <c r="N790" s="32">
        <v>30.8</v>
      </c>
      <c r="O790" s="33">
        <v>0.57499999999999996</v>
      </c>
      <c r="P790" s="34">
        <f t="shared" si="85"/>
        <v>997.82624999999996</v>
      </c>
      <c r="Q790" s="31">
        <f t="shared" si="86"/>
        <v>7788250.7999999998</v>
      </c>
      <c r="R790" s="36">
        <f t="shared" si="87"/>
        <v>828803.16</v>
      </c>
      <c r="S790" s="36">
        <f t="shared" si="88"/>
        <v>6413853.6000000006</v>
      </c>
      <c r="T790" s="36">
        <f t="shared" si="89"/>
        <v>119739.15</v>
      </c>
      <c r="U790" s="36">
        <f t="shared" si="90"/>
        <v>207789333.95249999</v>
      </c>
    </row>
    <row r="791" spans="1:21" s="27" customFormat="1" x14ac:dyDescent="0.2">
      <c r="A791" s="13">
        <v>2016</v>
      </c>
      <c r="B791" s="13" t="s">
        <v>17</v>
      </c>
      <c r="C791" s="14"/>
      <c r="D791" s="13" t="s">
        <v>83</v>
      </c>
      <c r="E791" s="27" t="s">
        <v>44</v>
      </c>
      <c r="F791" s="27" t="s">
        <v>21</v>
      </c>
      <c r="G791" s="28" t="s">
        <v>78</v>
      </c>
      <c r="H791" s="35">
        <v>84060</v>
      </c>
      <c r="I791" s="27">
        <v>173</v>
      </c>
      <c r="J791" s="30">
        <v>139</v>
      </c>
      <c r="K791" s="35">
        <f t="shared" si="84"/>
        <v>604.74820143884892</v>
      </c>
      <c r="L791" s="32">
        <v>34.299999999999997</v>
      </c>
      <c r="M791" s="32">
        <v>4.29</v>
      </c>
      <c r="N791" s="32">
        <v>27.3</v>
      </c>
      <c r="O791" s="33">
        <v>0.53520000000000001</v>
      </c>
      <c r="P791" s="34">
        <f t="shared" si="85"/>
        <v>323.66123741007198</v>
      </c>
      <c r="Q791" s="31">
        <f t="shared" si="86"/>
        <v>2883257.9999999995</v>
      </c>
      <c r="R791" s="36">
        <f t="shared" si="87"/>
        <v>360617.4</v>
      </c>
      <c r="S791" s="36">
        <f t="shared" si="88"/>
        <v>2294838</v>
      </c>
      <c r="T791" s="36">
        <f t="shared" si="89"/>
        <v>44988.912000000004</v>
      </c>
      <c r="U791" s="36">
        <f t="shared" si="90"/>
        <v>27206963.616690651</v>
      </c>
    </row>
    <row r="792" spans="1:21" s="27" customFormat="1" x14ac:dyDescent="0.2">
      <c r="A792" s="13">
        <v>2016</v>
      </c>
      <c r="B792" s="13" t="s">
        <v>39</v>
      </c>
      <c r="C792" s="14"/>
      <c r="D792" s="13" t="s">
        <v>83</v>
      </c>
      <c r="E792" s="27" t="s">
        <v>44</v>
      </c>
      <c r="F792" s="27" t="s">
        <v>34</v>
      </c>
      <c r="G792" s="28" t="s">
        <v>78</v>
      </c>
      <c r="H792" s="35">
        <v>163935</v>
      </c>
      <c r="I792" s="27">
        <v>337</v>
      </c>
      <c r="J792" s="30">
        <v>85</v>
      </c>
      <c r="K792" s="35">
        <f t="shared" si="84"/>
        <v>1928.6470588235295</v>
      </c>
      <c r="L792" s="32">
        <v>35.799999999999997</v>
      </c>
      <c r="M792" s="32">
        <v>3.99</v>
      </c>
      <c r="N792" s="32">
        <v>28</v>
      </c>
      <c r="O792" s="33">
        <v>0.56330000000000002</v>
      </c>
      <c r="P792" s="34">
        <f t="shared" si="85"/>
        <v>1086.4068882352942</v>
      </c>
      <c r="Q792" s="31">
        <f t="shared" si="86"/>
        <v>5868872.9999999991</v>
      </c>
      <c r="R792" s="36">
        <f t="shared" si="87"/>
        <v>654100.65</v>
      </c>
      <c r="S792" s="36">
        <f t="shared" si="88"/>
        <v>4590180</v>
      </c>
      <c r="T792" s="36">
        <f t="shared" si="89"/>
        <v>92344.585500000001</v>
      </c>
      <c r="U792" s="36">
        <f t="shared" si="90"/>
        <v>178100113.22285295</v>
      </c>
    </row>
    <row r="793" spans="1:21" s="27" customFormat="1" x14ac:dyDescent="0.2">
      <c r="A793" s="13">
        <v>2016</v>
      </c>
      <c r="B793" s="13" t="s">
        <v>17</v>
      </c>
      <c r="C793" s="14"/>
      <c r="D793" s="13" t="s">
        <v>83</v>
      </c>
      <c r="E793" s="27" t="s">
        <v>44</v>
      </c>
      <c r="F793" s="27" t="s">
        <v>21</v>
      </c>
      <c r="G793" s="28" t="s">
        <v>78</v>
      </c>
      <c r="H793" s="35">
        <v>6654</v>
      </c>
      <c r="I793" s="27">
        <v>13</v>
      </c>
      <c r="J793" s="30">
        <v>12</v>
      </c>
      <c r="K793" s="35">
        <f t="shared" si="84"/>
        <v>554.5</v>
      </c>
      <c r="L793" s="32">
        <v>36.200000000000003</v>
      </c>
      <c r="M793" s="32">
        <v>4.4000000000000004</v>
      </c>
      <c r="N793" s="32">
        <v>28.8</v>
      </c>
      <c r="O793" s="33">
        <v>0.56030000000000002</v>
      </c>
      <c r="P793" s="34">
        <f t="shared" si="85"/>
        <v>310.68635</v>
      </c>
      <c r="Q793" s="31">
        <f t="shared" si="86"/>
        <v>240874.80000000002</v>
      </c>
      <c r="R793" s="36">
        <f t="shared" si="87"/>
        <v>29277.600000000002</v>
      </c>
      <c r="S793" s="36">
        <f t="shared" si="88"/>
        <v>191635.20000000001</v>
      </c>
      <c r="T793" s="36">
        <f t="shared" si="89"/>
        <v>3728.2362000000003</v>
      </c>
      <c r="U793" s="36">
        <f t="shared" si="90"/>
        <v>2067306.9728999999</v>
      </c>
    </row>
    <row r="794" spans="1:21" s="27" customFormat="1" x14ac:dyDescent="0.2">
      <c r="A794" s="13">
        <v>2016</v>
      </c>
      <c r="B794" s="13" t="s">
        <v>39</v>
      </c>
      <c r="C794" s="14"/>
      <c r="D794" s="13" t="s">
        <v>83</v>
      </c>
      <c r="E794" s="27" t="s">
        <v>44</v>
      </c>
      <c r="F794" s="27" t="s">
        <v>34</v>
      </c>
      <c r="G794" s="28" t="s">
        <v>78</v>
      </c>
      <c r="H794" s="35">
        <v>230668</v>
      </c>
      <c r="I794" s="27">
        <v>479</v>
      </c>
      <c r="J794" s="30">
        <v>120</v>
      </c>
      <c r="K794" s="35">
        <f t="shared" si="84"/>
        <v>1922.2333333333333</v>
      </c>
      <c r="L794" s="32">
        <v>36.299999999999997</v>
      </c>
      <c r="M794" s="32">
        <v>3.72</v>
      </c>
      <c r="N794" s="32">
        <v>28.9</v>
      </c>
      <c r="O794" s="33">
        <v>0.56720000000000004</v>
      </c>
      <c r="P794" s="34">
        <f t="shared" si="85"/>
        <v>1090.2907466666668</v>
      </c>
      <c r="Q794" s="31">
        <f t="shared" si="86"/>
        <v>8373248.3999999994</v>
      </c>
      <c r="R794" s="36">
        <f t="shared" si="87"/>
        <v>858084.96000000008</v>
      </c>
      <c r="S794" s="36">
        <f t="shared" si="88"/>
        <v>6666305.1999999993</v>
      </c>
      <c r="T794" s="36">
        <f t="shared" si="89"/>
        <v>130834.88960000001</v>
      </c>
      <c r="U794" s="36">
        <f t="shared" si="90"/>
        <v>251495185.95210668</v>
      </c>
    </row>
    <row r="795" spans="1:21" s="27" customFormat="1" x14ac:dyDescent="0.2">
      <c r="A795" s="13">
        <v>2016</v>
      </c>
      <c r="B795" s="13" t="s">
        <v>39</v>
      </c>
      <c r="C795" s="14"/>
      <c r="D795" s="13" t="s">
        <v>83</v>
      </c>
      <c r="E795" s="27" t="s">
        <v>44</v>
      </c>
      <c r="F795" s="27" t="s">
        <v>110</v>
      </c>
      <c r="G795" s="28" t="s">
        <v>62</v>
      </c>
      <c r="H795" s="35">
        <v>45360</v>
      </c>
      <c r="I795" s="27">
        <v>91</v>
      </c>
      <c r="J795" s="30">
        <v>30</v>
      </c>
      <c r="K795" s="35">
        <f t="shared" si="84"/>
        <v>1512</v>
      </c>
      <c r="L795" s="32">
        <v>40.4</v>
      </c>
      <c r="M795" s="32">
        <v>3.68</v>
      </c>
      <c r="N795" s="32">
        <v>33.9</v>
      </c>
      <c r="O795" s="33">
        <v>0.54810000000000003</v>
      </c>
      <c r="P795" s="34">
        <f t="shared" si="85"/>
        <v>828.72720000000004</v>
      </c>
      <c r="Q795" s="31">
        <f t="shared" si="86"/>
        <v>1832544</v>
      </c>
      <c r="R795" s="36">
        <f t="shared" si="87"/>
        <v>166924.80000000002</v>
      </c>
      <c r="S795" s="36">
        <f t="shared" si="88"/>
        <v>1537704</v>
      </c>
      <c r="T795" s="36">
        <f t="shared" si="89"/>
        <v>24861.816000000003</v>
      </c>
      <c r="U795" s="36">
        <f t="shared" si="90"/>
        <v>37591065.792000003</v>
      </c>
    </row>
    <row r="796" spans="1:21" s="27" customFormat="1" x14ac:dyDescent="0.2">
      <c r="A796" s="13">
        <v>2016</v>
      </c>
      <c r="B796" s="13" t="s">
        <v>19</v>
      </c>
      <c r="C796" s="14"/>
      <c r="D796" s="13" t="s">
        <v>83</v>
      </c>
      <c r="E796" s="27" t="s">
        <v>44</v>
      </c>
      <c r="F796" s="27" t="s">
        <v>21</v>
      </c>
      <c r="G796" s="28" t="s">
        <v>87</v>
      </c>
      <c r="H796" s="35">
        <v>141883</v>
      </c>
      <c r="I796" s="27">
        <v>301</v>
      </c>
      <c r="J796" s="30">
        <v>99</v>
      </c>
      <c r="K796" s="35">
        <f t="shared" si="84"/>
        <v>1433.1616161616162</v>
      </c>
      <c r="L796" s="32">
        <v>35.9</v>
      </c>
      <c r="M796" s="32">
        <v>3.15</v>
      </c>
      <c r="N796" s="32">
        <v>31.9</v>
      </c>
      <c r="O796" s="33">
        <v>0.51480000000000004</v>
      </c>
      <c r="P796" s="34">
        <f t="shared" si="85"/>
        <v>737.79160000000002</v>
      </c>
      <c r="Q796" s="31">
        <f t="shared" si="86"/>
        <v>5093599.7</v>
      </c>
      <c r="R796" s="36">
        <f t="shared" si="87"/>
        <v>446931.45</v>
      </c>
      <c r="S796" s="36">
        <f t="shared" si="88"/>
        <v>4526067.7</v>
      </c>
      <c r="T796" s="36">
        <f t="shared" si="89"/>
        <v>73041.368400000007</v>
      </c>
      <c r="U796" s="36">
        <f t="shared" si="90"/>
        <v>104680085.5828</v>
      </c>
    </row>
    <row r="797" spans="1:21" s="27" customFormat="1" x14ac:dyDescent="0.2">
      <c r="A797" s="13">
        <v>2016</v>
      </c>
      <c r="B797" s="13" t="s">
        <v>39</v>
      </c>
      <c r="C797" s="14">
        <v>5</v>
      </c>
      <c r="D797" s="13" t="s">
        <v>83</v>
      </c>
      <c r="E797" s="27" t="s">
        <v>44</v>
      </c>
      <c r="F797" s="27" t="s">
        <v>21</v>
      </c>
      <c r="G797" s="28" t="s">
        <v>87</v>
      </c>
      <c r="H797" s="35">
        <v>132378</v>
      </c>
      <c r="I797" s="27">
        <v>266</v>
      </c>
      <c r="J797" s="30">
        <v>100</v>
      </c>
      <c r="K797" s="35">
        <f t="shared" si="84"/>
        <v>1323.78</v>
      </c>
      <c r="L797" s="32">
        <v>36.299999999999997</v>
      </c>
      <c r="M797" s="32">
        <v>3.96</v>
      </c>
      <c r="N797" s="32">
        <v>32.1</v>
      </c>
      <c r="O797" s="33">
        <v>0.55230000000000001</v>
      </c>
      <c r="P797" s="34">
        <f t="shared" si="85"/>
        <v>731.123694</v>
      </c>
      <c r="Q797" s="31">
        <f t="shared" si="86"/>
        <v>4805321.3999999994</v>
      </c>
      <c r="R797" s="36">
        <f t="shared" si="87"/>
        <v>524216.88</v>
      </c>
      <c r="S797" s="36">
        <f t="shared" si="88"/>
        <v>4249333.8</v>
      </c>
      <c r="T797" s="36">
        <f t="shared" si="89"/>
        <v>73112.369399999996</v>
      </c>
      <c r="U797" s="36">
        <f t="shared" si="90"/>
        <v>96784692.364332005</v>
      </c>
    </row>
    <row r="798" spans="1:21" s="27" customFormat="1" x14ac:dyDescent="0.2">
      <c r="A798" s="13">
        <v>2016</v>
      </c>
      <c r="B798" s="13" t="s">
        <v>39</v>
      </c>
      <c r="C798" s="14"/>
      <c r="D798" s="13" t="s">
        <v>83</v>
      </c>
      <c r="E798" s="27" t="s">
        <v>44</v>
      </c>
      <c r="F798" s="27" t="s">
        <v>107</v>
      </c>
      <c r="G798" s="28" t="s">
        <v>78</v>
      </c>
      <c r="H798" s="35">
        <v>81126</v>
      </c>
      <c r="I798" s="27">
        <v>164</v>
      </c>
      <c r="J798" s="30">
        <v>53</v>
      </c>
      <c r="K798" s="35">
        <f t="shared" si="84"/>
        <v>1530.6792452830189</v>
      </c>
      <c r="L798" s="32">
        <v>36.299999999999997</v>
      </c>
      <c r="M798" s="32">
        <v>3.79</v>
      </c>
      <c r="N798" s="32">
        <v>28.7</v>
      </c>
      <c r="O798" s="33">
        <v>0.53320000000000001</v>
      </c>
      <c r="P798" s="34">
        <f t="shared" si="85"/>
        <v>816.15817358490574</v>
      </c>
      <c r="Q798" s="31">
        <f t="shared" si="86"/>
        <v>2944873.8</v>
      </c>
      <c r="R798" s="36">
        <f t="shared" si="87"/>
        <v>307467.53999999998</v>
      </c>
      <c r="S798" s="36">
        <f t="shared" si="88"/>
        <v>2328316.1999999997</v>
      </c>
      <c r="T798" s="36">
        <f t="shared" si="89"/>
        <v>43256.383200000004</v>
      </c>
      <c r="U798" s="36">
        <f t="shared" si="90"/>
        <v>66211647.99024906</v>
      </c>
    </row>
    <row r="799" spans="1:21" s="27" customFormat="1" x14ac:dyDescent="0.2">
      <c r="A799" s="13">
        <v>2016</v>
      </c>
      <c r="B799" s="13" t="s">
        <v>17</v>
      </c>
      <c r="C799" s="14"/>
      <c r="D799" s="13" t="s">
        <v>83</v>
      </c>
      <c r="E799" s="27" t="s">
        <v>44</v>
      </c>
      <c r="F799" s="27" t="s">
        <v>21</v>
      </c>
      <c r="G799" s="28" t="s">
        <v>78</v>
      </c>
      <c r="H799" s="35">
        <v>72545</v>
      </c>
      <c r="I799" s="27">
        <v>140</v>
      </c>
      <c r="J799" s="30">
        <v>135</v>
      </c>
      <c r="K799" s="35">
        <f t="shared" si="84"/>
        <v>537.37037037037032</v>
      </c>
      <c r="L799" s="32">
        <v>35</v>
      </c>
      <c r="M799" s="32">
        <v>4.8899999999999997</v>
      </c>
      <c r="N799" s="32">
        <v>28.3</v>
      </c>
      <c r="O799" s="33">
        <v>0.5353</v>
      </c>
      <c r="P799" s="34">
        <f t="shared" si="85"/>
        <v>287.65435925925925</v>
      </c>
      <c r="Q799" s="31">
        <f t="shared" si="86"/>
        <v>2539075</v>
      </c>
      <c r="R799" s="36">
        <f t="shared" si="87"/>
        <v>354745.05</v>
      </c>
      <c r="S799" s="36">
        <f t="shared" si="88"/>
        <v>2053023.5</v>
      </c>
      <c r="T799" s="36">
        <f t="shared" si="89"/>
        <v>38833.338499999998</v>
      </c>
      <c r="U799" s="36">
        <f t="shared" si="90"/>
        <v>20867885.492462963</v>
      </c>
    </row>
    <row r="800" spans="1:21" s="27" customFormat="1" x14ac:dyDescent="0.2">
      <c r="A800" s="13">
        <v>2016</v>
      </c>
      <c r="B800" s="13" t="s">
        <v>17</v>
      </c>
      <c r="C800" s="14"/>
      <c r="D800" s="13" t="s">
        <v>83</v>
      </c>
      <c r="E800" s="27" t="s">
        <v>44</v>
      </c>
      <c r="F800" s="27" t="s">
        <v>21</v>
      </c>
      <c r="G800" s="28" t="s">
        <v>78</v>
      </c>
      <c r="H800" s="35">
        <v>38460</v>
      </c>
      <c r="I800" s="27">
        <v>76</v>
      </c>
      <c r="J800" s="30">
        <v>74</v>
      </c>
      <c r="K800" s="35">
        <f t="shared" si="84"/>
        <v>519.72972972972968</v>
      </c>
      <c r="L800" s="32">
        <v>34.200000000000003</v>
      </c>
      <c r="M800" s="32">
        <v>4.09</v>
      </c>
      <c r="N800" s="32">
        <v>36.6</v>
      </c>
      <c r="O800" s="33">
        <v>0.52849999999999997</v>
      </c>
      <c r="P800" s="34">
        <f t="shared" si="85"/>
        <v>274.67716216216218</v>
      </c>
      <c r="Q800" s="31">
        <f t="shared" si="86"/>
        <v>1315332</v>
      </c>
      <c r="R800" s="36">
        <f t="shared" si="87"/>
        <v>157301.4</v>
      </c>
      <c r="S800" s="36">
        <f t="shared" si="88"/>
        <v>1407636</v>
      </c>
      <c r="T800" s="36">
        <f t="shared" si="89"/>
        <v>20326.11</v>
      </c>
      <c r="U800" s="36">
        <f t="shared" si="90"/>
        <v>10564083.656756757</v>
      </c>
    </row>
    <row r="801" spans="1:21" s="27" customFormat="1" x14ac:dyDescent="0.2">
      <c r="A801" s="13">
        <v>2016</v>
      </c>
      <c r="B801" s="13" t="s">
        <v>17</v>
      </c>
      <c r="C801" s="14"/>
      <c r="D801" s="13" t="s">
        <v>83</v>
      </c>
      <c r="E801" s="27" t="s">
        <v>44</v>
      </c>
      <c r="F801" s="27" t="s">
        <v>97</v>
      </c>
      <c r="G801" s="28" t="s">
        <v>79</v>
      </c>
      <c r="H801" s="35">
        <v>43493</v>
      </c>
      <c r="I801" s="27">
        <v>88</v>
      </c>
      <c r="J801" s="30">
        <v>154</v>
      </c>
      <c r="K801" s="35">
        <f t="shared" si="84"/>
        <v>282.4220779220779</v>
      </c>
      <c r="L801" s="32">
        <v>35.299999999999997</v>
      </c>
      <c r="M801" s="32">
        <v>4.38</v>
      </c>
      <c r="N801" s="32">
        <v>27.7</v>
      </c>
      <c r="O801" s="33">
        <v>0.54620000000000002</v>
      </c>
      <c r="P801" s="34">
        <f t="shared" si="85"/>
        <v>154.25893896103895</v>
      </c>
      <c r="Q801" s="31">
        <f t="shared" si="86"/>
        <v>1535302.9</v>
      </c>
      <c r="R801" s="36">
        <f t="shared" si="87"/>
        <v>190499.34</v>
      </c>
      <c r="S801" s="36">
        <f t="shared" si="88"/>
        <v>1204756.0999999999</v>
      </c>
      <c r="T801" s="36">
        <f t="shared" si="89"/>
        <v>23755.8766</v>
      </c>
      <c r="U801" s="36">
        <f t="shared" si="90"/>
        <v>6709184.0322324671</v>
      </c>
    </row>
    <row r="802" spans="1:21" s="27" customFormat="1" x14ac:dyDescent="0.2">
      <c r="A802" s="13">
        <v>2016</v>
      </c>
      <c r="B802" s="13" t="s">
        <v>17</v>
      </c>
      <c r="C802" s="14"/>
      <c r="D802" s="13" t="s">
        <v>83</v>
      </c>
      <c r="E802" s="27" t="s">
        <v>44</v>
      </c>
      <c r="F802" s="27" t="s">
        <v>21</v>
      </c>
      <c r="G802" s="28" t="s">
        <v>78</v>
      </c>
      <c r="H802" s="35">
        <v>205771</v>
      </c>
      <c r="I802" s="27">
        <v>421</v>
      </c>
      <c r="J802" s="30">
        <v>400</v>
      </c>
      <c r="K802" s="35">
        <f t="shared" si="84"/>
        <v>514.42750000000001</v>
      </c>
      <c r="L802" s="32">
        <v>34.299999999999997</v>
      </c>
      <c r="M802" s="32">
        <v>4.63</v>
      </c>
      <c r="N802" s="32">
        <v>28</v>
      </c>
      <c r="O802" s="33">
        <v>0.53810000000000002</v>
      </c>
      <c r="P802" s="34">
        <f t="shared" si="85"/>
        <v>276.81343774999999</v>
      </c>
      <c r="Q802" s="31">
        <f t="shared" si="86"/>
        <v>7057945.2999999998</v>
      </c>
      <c r="R802" s="36">
        <f t="shared" si="87"/>
        <v>952719.73</v>
      </c>
      <c r="S802" s="36">
        <f t="shared" si="88"/>
        <v>5761588</v>
      </c>
      <c r="T802" s="36">
        <f t="shared" si="89"/>
        <v>110725.3751</v>
      </c>
      <c r="U802" s="36">
        <f t="shared" si="90"/>
        <v>56960177.899255246</v>
      </c>
    </row>
    <row r="803" spans="1:21" s="27" customFormat="1" x14ac:dyDescent="0.2">
      <c r="A803" s="13">
        <v>2016</v>
      </c>
      <c r="B803" s="13" t="s">
        <v>39</v>
      </c>
      <c r="C803" s="14"/>
      <c r="D803" s="13" t="s">
        <v>83</v>
      </c>
      <c r="E803" s="27" t="s">
        <v>44</v>
      </c>
      <c r="F803" s="27" t="s">
        <v>18</v>
      </c>
      <c r="G803" s="28" t="s">
        <v>88</v>
      </c>
      <c r="H803" s="35">
        <v>165751</v>
      </c>
      <c r="I803" s="27">
        <v>331</v>
      </c>
      <c r="J803" s="30">
        <v>135</v>
      </c>
      <c r="K803" s="35">
        <f t="shared" si="84"/>
        <v>1227.7851851851851</v>
      </c>
      <c r="L803" s="32">
        <v>36.4</v>
      </c>
      <c r="M803" s="32">
        <v>3.86</v>
      </c>
      <c r="N803" s="32">
        <v>30.1</v>
      </c>
      <c r="O803" s="33">
        <v>0.55669999999999997</v>
      </c>
      <c r="P803" s="34">
        <f t="shared" si="85"/>
        <v>683.50801259259254</v>
      </c>
      <c r="Q803" s="31">
        <f t="shared" si="86"/>
        <v>6033336.3999999994</v>
      </c>
      <c r="R803" s="36">
        <f t="shared" si="87"/>
        <v>639798.86</v>
      </c>
      <c r="S803" s="36">
        <f t="shared" si="88"/>
        <v>4989105.1000000006</v>
      </c>
      <c r="T803" s="36">
        <f t="shared" si="89"/>
        <v>92273.581699999995</v>
      </c>
      <c r="U803" s="36">
        <f t="shared" si="90"/>
        <v>113292136.59523481</v>
      </c>
    </row>
    <row r="804" spans="1:21" s="27" customFormat="1" x14ac:dyDescent="0.2">
      <c r="A804" s="13">
        <v>2016</v>
      </c>
      <c r="B804" s="13" t="s">
        <v>17</v>
      </c>
      <c r="C804" s="14"/>
      <c r="D804" s="13" t="s">
        <v>83</v>
      </c>
      <c r="E804" s="27" t="s">
        <v>44</v>
      </c>
      <c r="F804" s="27" t="s">
        <v>21</v>
      </c>
      <c r="G804" s="28" t="s">
        <v>78</v>
      </c>
      <c r="H804" s="35">
        <v>35645</v>
      </c>
      <c r="I804" s="27">
        <v>73</v>
      </c>
      <c r="J804" s="30">
        <v>73.599999999999994</v>
      </c>
      <c r="K804" s="35">
        <f t="shared" si="84"/>
        <v>484.30706521739137</v>
      </c>
      <c r="L804" s="32">
        <v>33.799999999999997</v>
      </c>
      <c r="M804" s="32">
        <v>4.7300000000000004</v>
      </c>
      <c r="N804" s="32">
        <v>27.9</v>
      </c>
      <c r="O804" s="33">
        <v>0.52910000000000001</v>
      </c>
      <c r="P804" s="34">
        <f t="shared" si="85"/>
        <v>256.24686820652181</v>
      </c>
      <c r="Q804" s="31">
        <f t="shared" si="86"/>
        <v>1204801</v>
      </c>
      <c r="R804" s="36">
        <f t="shared" si="87"/>
        <v>168600.85</v>
      </c>
      <c r="S804" s="36">
        <f t="shared" si="88"/>
        <v>994495.5</v>
      </c>
      <c r="T804" s="36">
        <f t="shared" si="89"/>
        <v>18859.769500000002</v>
      </c>
      <c r="U804" s="36">
        <f t="shared" si="90"/>
        <v>9133919.6172214691</v>
      </c>
    </row>
    <row r="805" spans="1:21" s="27" customFormat="1" x14ac:dyDescent="0.2">
      <c r="A805" s="13">
        <v>2016</v>
      </c>
      <c r="B805" s="13" t="s">
        <v>17</v>
      </c>
      <c r="C805" s="14"/>
      <c r="D805" s="13" t="s">
        <v>83</v>
      </c>
      <c r="E805" s="27" t="s">
        <v>44</v>
      </c>
      <c r="F805" s="27" t="s">
        <v>21</v>
      </c>
      <c r="G805" s="28" t="s">
        <v>78</v>
      </c>
      <c r="H805" s="35">
        <v>18196</v>
      </c>
      <c r="I805" s="27">
        <v>38</v>
      </c>
      <c r="J805" s="30">
        <v>40</v>
      </c>
      <c r="K805" s="35">
        <f t="shared" si="84"/>
        <v>454.9</v>
      </c>
      <c r="L805" s="32">
        <v>36.1</v>
      </c>
      <c r="M805" s="32">
        <v>3.81</v>
      </c>
      <c r="N805" s="32">
        <v>29.4</v>
      </c>
      <c r="O805" s="33">
        <v>0.5302</v>
      </c>
      <c r="P805" s="34">
        <f t="shared" si="85"/>
        <v>241.18798000000001</v>
      </c>
      <c r="Q805" s="31">
        <f t="shared" si="86"/>
        <v>656875.6</v>
      </c>
      <c r="R805" s="36">
        <f t="shared" si="87"/>
        <v>69326.759999999995</v>
      </c>
      <c r="S805" s="36">
        <f t="shared" si="88"/>
        <v>534962.4</v>
      </c>
      <c r="T805" s="36">
        <f t="shared" si="89"/>
        <v>9647.5192000000006</v>
      </c>
      <c r="U805" s="36">
        <f t="shared" si="90"/>
        <v>4388656.4840799998</v>
      </c>
    </row>
    <row r="806" spans="1:21" s="27" customFormat="1" x14ac:dyDescent="0.2">
      <c r="A806" s="13">
        <v>2016</v>
      </c>
      <c r="B806" s="13" t="s">
        <v>17</v>
      </c>
      <c r="C806" s="14"/>
      <c r="D806" s="13" t="s">
        <v>83</v>
      </c>
      <c r="E806" s="27" t="s">
        <v>44</v>
      </c>
      <c r="F806" s="27" t="s">
        <v>21</v>
      </c>
      <c r="G806" s="28" t="s">
        <v>78</v>
      </c>
      <c r="H806" s="35">
        <v>35744</v>
      </c>
      <c r="I806" s="27">
        <v>70</v>
      </c>
      <c r="J806" s="30">
        <v>80</v>
      </c>
      <c r="K806" s="35">
        <f t="shared" si="84"/>
        <v>446.8</v>
      </c>
      <c r="L806" s="32">
        <v>35.6</v>
      </c>
      <c r="M806" s="32">
        <v>4.78</v>
      </c>
      <c r="N806" s="32">
        <v>28</v>
      </c>
      <c r="O806" s="33">
        <v>0.55279999999999996</v>
      </c>
      <c r="P806" s="34">
        <f t="shared" si="85"/>
        <v>246.99103999999997</v>
      </c>
      <c r="Q806" s="31">
        <f t="shared" si="86"/>
        <v>1272486.4000000001</v>
      </c>
      <c r="R806" s="36">
        <f t="shared" si="87"/>
        <v>170856.32000000001</v>
      </c>
      <c r="S806" s="36">
        <f t="shared" si="88"/>
        <v>1000832</v>
      </c>
      <c r="T806" s="36">
        <f t="shared" si="89"/>
        <v>19759.283199999998</v>
      </c>
      <c r="U806" s="36">
        <f t="shared" si="90"/>
        <v>8828447.7337599993</v>
      </c>
    </row>
    <row r="807" spans="1:21" s="27" customFormat="1" x14ac:dyDescent="0.2">
      <c r="A807" s="13">
        <v>2016</v>
      </c>
      <c r="B807" s="13" t="s">
        <v>39</v>
      </c>
      <c r="C807" s="14"/>
      <c r="D807" s="13" t="s">
        <v>83</v>
      </c>
      <c r="E807" s="27" t="s">
        <v>44</v>
      </c>
      <c r="F807" s="27" t="s">
        <v>104</v>
      </c>
      <c r="G807" s="28" t="s">
        <v>78</v>
      </c>
      <c r="H807" s="35">
        <v>41834</v>
      </c>
      <c r="I807" s="27">
        <v>85</v>
      </c>
      <c r="J807" s="30">
        <v>25</v>
      </c>
      <c r="K807" s="35">
        <f t="shared" si="84"/>
        <v>1673.36</v>
      </c>
      <c r="L807" s="32">
        <v>36.299999999999997</v>
      </c>
      <c r="M807" s="32">
        <v>4.12</v>
      </c>
      <c r="N807" s="32">
        <v>30.2</v>
      </c>
      <c r="O807" s="33">
        <v>0.57099999999999995</v>
      </c>
      <c r="P807" s="34">
        <f t="shared" si="85"/>
        <v>955.48855999999989</v>
      </c>
      <c r="Q807" s="31">
        <f t="shared" si="86"/>
        <v>1518574.2</v>
      </c>
      <c r="R807" s="36">
        <f t="shared" si="87"/>
        <v>172356.08000000002</v>
      </c>
      <c r="S807" s="36">
        <f t="shared" si="88"/>
        <v>1263386.8</v>
      </c>
      <c r="T807" s="36">
        <f t="shared" si="89"/>
        <v>23887.213999999996</v>
      </c>
      <c r="U807" s="36">
        <f t="shared" si="90"/>
        <v>39971908.419039994</v>
      </c>
    </row>
    <row r="808" spans="1:21" s="27" customFormat="1" x14ac:dyDescent="0.2">
      <c r="A808" s="13">
        <v>2016</v>
      </c>
      <c r="B808" s="13" t="s">
        <v>17</v>
      </c>
      <c r="C808" s="14"/>
      <c r="D808" s="13" t="s">
        <v>83</v>
      </c>
      <c r="E808" s="27" t="s">
        <v>44</v>
      </c>
      <c r="F808" s="27" t="s">
        <v>21</v>
      </c>
      <c r="G808" s="28" t="s">
        <v>87</v>
      </c>
      <c r="H808" s="35">
        <v>142710</v>
      </c>
      <c r="I808" s="27">
        <v>289</v>
      </c>
      <c r="J808" s="30">
        <v>150</v>
      </c>
      <c r="K808" s="35">
        <f t="shared" si="84"/>
        <v>951.4</v>
      </c>
      <c r="L808" s="32">
        <v>36.1</v>
      </c>
      <c r="M808" s="32">
        <v>4.7300000000000004</v>
      </c>
      <c r="N808" s="32">
        <v>29.1</v>
      </c>
      <c r="O808" s="33">
        <v>0.5625</v>
      </c>
      <c r="P808" s="34">
        <f t="shared" si="85"/>
        <v>535.16250000000002</v>
      </c>
      <c r="Q808" s="31">
        <f t="shared" si="86"/>
        <v>5151831</v>
      </c>
      <c r="R808" s="36">
        <f t="shared" si="87"/>
        <v>675018.3</v>
      </c>
      <c r="S808" s="36">
        <f t="shared" si="88"/>
        <v>4152861</v>
      </c>
      <c r="T808" s="36">
        <f t="shared" si="89"/>
        <v>80274.375</v>
      </c>
      <c r="U808" s="36">
        <f t="shared" si="90"/>
        <v>76373040.375</v>
      </c>
    </row>
    <row r="809" spans="1:21" s="27" customFormat="1" x14ac:dyDescent="0.2">
      <c r="A809" s="13">
        <v>2016</v>
      </c>
      <c r="B809" s="13" t="s">
        <v>17</v>
      </c>
      <c r="C809" s="14"/>
      <c r="D809" s="13" t="s">
        <v>83</v>
      </c>
      <c r="E809" s="27" t="s">
        <v>44</v>
      </c>
      <c r="F809" s="27" t="s">
        <v>21</v>
      </c>
      <c r="G809" s="28" t="s">
        <v>78</v>
      </c>
      <c r="H809" s="35">
        <v>138521</v>
      </c>
      <c r="I809" s="27">
        <v>280</v>
      </c>
      <c r="J809" s="30">
        <v>312</v>
      </c>
      <c r="K809" s="35">
        <f t="shared" si="84"/>
        <v>443.97756410256409</v>
      </c>
      <c r="L809" s="32">
        <v>35.340000000000003</v>
      </c>
      <c r="M809" s="32">
        <v>4.5999999999999996</v>
      </c>
      <c r="N809" s="32">
        <v>28.83</v>
      </c>
      <c r="O809" s="33">
        <v>0.56040000000000001</v>
      </c>
      <c r="P809" s="34">
        <f t="shared" si="85"/>
        <v>248.80502692307689</v>
      </c>
      <c r="Q809" s="31">
        <f t="shared" si="86"/>
        <v>4895332.1400000006</v>
      </c>
      <c r="R809" s="36">
        <f t="shared" si="87"/>
        <v>637196.6</v>
      </c>
      <c r="S809" s="36">
        <f t="shared" si="88"/>
        <v>3993560.4299999997</v>
      </c>
      <c r="T809" s="36">
        <f t="shared" si="89"/>
        <v>77627.168399999995</v>
      </c>
      <c r="U809" s="36">
        <f t="shared" si="90"/>
        <v>34464721.134411536</v>
      </c>
    </row>
    <row r="810" spans="1:21" s="27" customFormat="1" x14ac:dyDescent="0.2">
      <c r="A810" s="13">
        <v>2016</v>
      </c>
      <c r="B810" s="13" t="s">
        <v>17</v>
      </c>
      <c r="C810" s="14"/>
      <c r="D810" s="13" t="s">
        <v>83</v>
      </c>
      <c r="E810" s="27" t="s">
        <v>44</v>
      </c>
      <c r="F810" s="27" t="s">
        <v>21</v>
      </c>
      <c r="G810" s="28" t="s">
        <v>78</v>
      </c>
      <c r="H810" s="35">
        <v>17315</v>
      </c>
      <c r="I810" s="27">
        <v>37</v>
      </c>
      <c r="J810" s="30">
        <v>40</v>
      </c>
      <c r="K810" s="35">
        <f t="shared" si="84"/>
        <v>432.875</v>
      </c>
      <c r="L810" s="32">
        <v>36</v>
      </c>
      <c r="M810" s="32">
        <v>3.84</v>
      </c>
      <c r="N810" s="32">
        <v>28.4</v>
      </c>
      <c r="O810" s="33">
        <v>0.55000000000000004</v>
      </c>
      <c r="P810" s="34">
        <f t="shared" si="85"/>
        <v>238.08125000000001</v>
      </c>
      <c r="Q810" s="31">
        <f t="shared" si="86"/>
        <v>623340</v>
      </c>
      <c r="R810" s="36">
        <f t="shared" si="87"/>
        <v>66489.599999999991</v>
      </c>
      <c r="S810" s="36">
        <f t="shared" si="88"/>
        <v>491746</v>
      </c>
      <c r="T810" s="36">
        <f t="shared" si="89"/>
        <v>9523.25</v>
      </c>
      <c r="U810" s="36">
        <f t="shared" si="90"/>
        <v>4122376.84375</v>
      </c>
    </row>
    <row r="811" spans="1:21" s="27" customFormat="1" x14ac:dyDescent="0.2">
      <c r="A811" s="13">
        <v>2016</v>
      </c>
      <c r="B811" s="13" t="s">
        <v>17</v>
      </c>
      <c r="C811" s="14"/>
      <c r="D811" s="13" t="s">
        <v>83</v>
      </c>
      <c r="E811" s="27" t="s">
        <v>44</v>
      </c>
      <c r="F811" s="27" t="s">
        <v>21</v>
      </c>
      <c r="G811" s="28" t="s">
        <v>78</v>
      </c>
      <c r="H811" s="35">
        <v>15258</v>
      </c>
      <c r="I811" s="27">
        <v>31</v>
      </c>
      <c r="J811" s="30">
        <v>36</v>
      </c>
      <c r="K811" s="35">
        <f t="shared" si="84"/>
        <v>423.83333333333331</v>
      </c>
      <c r="L811" s="32">
        <v>36.4</v>
      </c>
      <c r="M811" s="32">
        <v>4.55</v>
      </c>
      <c r="N811" s="32">
        <v>29.6</v>
      </c>
      <c r="O811" s="33">
        <v>0.56369999999999998</v>
      </c>
      <c r="P811" s="34">
        <f t="shared" si="85"/>
        <v>238.91485</v>
      </c>
      <c r="Q811" s="31">
        <f t="shared" si="86"/>
        <v>555391.19999999995</v>
      </c>
      <c r="R811" s="36">
        <f t="shared" si="87"/>
        <v>69423.899999999994</v>
      </c>
      <c r="S811" s="36">
        <f t="shared" si="88"/>
        <v>451636.80000000005</v>
      </c>
      <c r="T811" s="36">
        <f t="shared" si="89"/>
        <v>8600.9346000000005</v>
      </c>
      <c r="U811" s="36">
        <f t="shared" si="90"/>
        <v>3645362.7812999999</v>
      </c>
    </row>
    <row r="812" spans="1:21" s="27" customFormat="1" x14ac:dyDescent="0.2">
      <c r="A812" s="13">
        <v>2016</v>
      </c>
      <c r="B812" s="13" t="s">
        <v>39</v>
      </c>
      <c r="C812" s="14"/>
      <c r="D812" s="13" t="s">
        <v>83</v>
      </c>
      <c r="E812" s="27" t="s">
        <v>44</v>
      </c>
      <c r="F812" s="27" t="s">
        <v>104</v>
      </c>
      <c r="G812" s="28" t="s">
        <v>86</v>
      </c>
      <c r="H812" s="35">
        <v>73813</v>
      </c>
      <c r="I812" s="27">
        <v>152</v>
      </c>
      <c r="J812" s="30">
        <v>60</v>
      </c>
      <c r="K812" s="35">
        <f t="shared" si="84"/>
        <v>1230.2166666666667</v>
      </c>
      <c r="L812" s="32">
        <v>35.69</v>
      </c>
      <c r="M812" s="32">
        <v>4.18</v>
      </c>
      <c r="N812" s="32">
        <v>28.63</v>
      </c>
      <c r="O812" s="33">
        <v>0.55289999999999995</v>
      </c>
      <c r="P812" s="34">
        <f t="shared" si="85"/>
        <v>680.18679499999996</v>
      </c>
      <c r="Q812" s="31">
        <f t="shared" si="86"/>
        <v>2634385.9699999997</v>
      </c>
      <c r="R812" s="36">
        <f t="shared" si="87"/>
        <v>308538.33999999997</v>
      </c>
      <c r="S812" s="36">
        <f t="shared" si="88"/>
        <v>2113266.19</v>
      </c>
      <c r="T812" s="36">
        <f t="shared" si="89"/>
        <v>40811.207699999999</v>
      </c>
      <c r="U812" s="36">
        <f t="shared" si="90"/>
        <v>50206627.899334997</v>
      </c>
    </row>
    <row r="813" spans="1:21" s="27" customFormat="1" x14ac:dyDescent="0.2">
      <c r="A813" s="13">
        <v>2016</v>
      </c>
      <c r="B813" s="13" t="s">
        <v>17</v>
      </c>
      <c r="C813" s="14"/>
      <c r="D813" s="13" t="s">
        <v>83</v>
      </c>
      <c r="E813" s="27" t="s">
        <v>44</v>
      </c>
      <c r="F813" s="27" t="s">
        <v>18</v>
      </c>
      <c r="G813" s="28" t="s">
        <v>88</v>
      </c>
      <c r="H813" s="35">
        <v>61373</v>
      </c>
      <c r="I813" s="27">
        <v>126</v>
      </c>
      <c r="J813" s="30">
        <v>96</v>
      </c>
      <c r="K813" s="35">
        <f t="shared" si="84"/>
        <v>639.30208333333337</v>
      </c>
      <c r="L813" s="32">
        <v>37</v>
      </c>
      <c r="M813" s="32">
        <v>4.76</v>
      </c>
      <c r="N813" s="32">
        <v>32.1</v>
      </c>
      <c r="O813" s="33">
        <v>0.56499999999999995</v>
      </c>
      <c r="P813" s="34">
        <f t="shared" si="85"/>
        <v>361.20567708333328</v>
      </c>
      <c r="Q813" s="31">
        <f t="shared" si="86"/>
        <v>2270801</v>
      </c>
      <c r="R813" s="36">
        <f t="shared" si="87"/>
        <v>292135.48</v>
      </c>
      <c r="S813" s="36">
        <f t="shared" si="88"/>
        <v>1970073.3</v>
      </c>
      <c r="T813" s="36">
        <f t="shared" si="89"/>
        <v>34675.744999999995</v>
      </c>
      <c r="U813" s="36">
        <f t="shared" si="90"/>
        <v>22168276.019635413</v>
      </c>
    </row>
    <row r="814" spans="1:21" s="27" customFormat="1" x14ac:dyDescent="0.2">
      <c r="A814" s="13">
        <v>2016</v>
      </c>
      <c r="B814" s="13" t="s">
        <v>17</v>
      </c>
      <c r="C814" s="14"/>
      <c r="D814" s="13" t="s">
        <v>83</v>
      </c>
      <c r="E814" s="27" t="s">
        <v>44</v>
      </c>
      <c r="F814" s="27" t="s">
        <v>21</v>
      </c>
      <c r="G814" s="28" t="s">
        <v>87</v>
      </c>
      <c r="H814" s="35">
        <v>41611</v>
      </c>
      <c r="I814" s="27">
        <v>87</v>
      </c>
      <c r="J814" s="30">
        <v>50</v>
      </c>
      <c r="K814" s="35">
        <f t="shared" si="84"/>
        <v>832.22</v>
      </c>
      <c r="L814" s="32">
        <v>37.1</v>
      </c>
      <c r="M814" s="32">
        <v>4.18</v>
      </c>
      <c r="N814" s="32">
        <v>30.6</v>
      </c>
      <c r="O814" s="33">
        <v>0.51959999999999995</v>
      </c>
      <c r="P814" s="34">
        <f t="shared" si="85"/>
        <v>432.42151199999995</v>
      </c>
      <c r="Q814" s="31">
        <f t="shared" si="86"/>
        <v>1543768.1</v>
      </c>
      <c r="R814" s="36">
        <f t="shared" si="87"/>
        <v>173933.97999999998</v>
      </c>
      <c r="S814" s="36">
        <f t="shared" si="88"/>
        <v>1273296.6000000001</v>
      </c>
      <c r="T814" s="36">
        <f t="shared" si="89"/>
        <v>21621.075599999996</v>
      </c>
      <c r="U814" s="36">
        <f t="shared" si="90"/>
        <v>17993491.535831999</v>
      </c>
    </row>
    <row r="815" spans="1:21" s="27" customFormat="1" x14ac:dyDescent="0.2">
      <c r="A815" s="13">
        <v>2016</v>
      </c>
      <c r="B815" s="13" t="s">
        <v>17</v>
      </c>
      <c r="C815" s="14"/>
      <c r="D815" s="13" t="s">
        <v>83</v>
      </c>
      <c r="E815" s="27" t="s">
        <v>44</v>
      </c>
      <c r="F815" s="27" t="s">
        <v>18</v>
      </c>
      <c r="G815" s="28" t="s">
        <v>86</v>
      </c>
      <c r="H815" s="35">
        <v>42479</v>
      </c>
      <c r="I815" s="27">
        <v>88</v>
      </c>
      <c r="J815" s="30">
        <v>64</v>
      </c>
      <c r="K815" s="35">
        <f t="shared" si="84"/>
        <v>663.734375</v>
      </c>
      <c r="L815" s="32">
        <v>36.1</v>
      </c>
      <c r="M815" s="32">
        <v>4.7300000000000004</v>
      </c>
      <c r="N815" s="32">
        <v>30.9</v>
      </c>
      <c r="O815" s="33">
        <v>0.55630000000000002</v>
      </c>
      <c r="P815" s="34">
        <f t="shared" si="85"/>
        <v>369.23543281249999</v>
      </c>
      <c r="Q815" s="31">
        <f t="shared" si="86"/>
        <v>1533491.9000000001</v>
      </c>
      <c r="R815" s="36">
        <f t="shared" si="87"/>
        <v>200925.67</v>
      </c>
      <c r="S815" s="36">
        <f t="shared" si="88"/>
        <v>1312601.0999999999</v>
      </c>
      <c r="T815" s="36">
        <f t="shared" si="89"/>
        <v>23631.0677</v>
      </c>
      <c r="U815" s="36">
        <f t="shared" si="90"/>
        <v>15684751.950442187</v>
      </c>
    </row>
    <row r="816" spans="1:21" s="27" customFormat="1" x14ac:dyDescent="0.2">
      <c r="A816" s="13">
        <v>2016</v>
      </c>
      <c r="B816" s="13" t="s">
        <v>17</v>
      </c>
      <c r="C816" s="14"/>
      <c r="D816" s="13" t="s">
        <v>83</v>
      </c>
      <c r="E816" s="27" t="s">
        <v>44</v>
      </c>
      <c r="F816" s="27" t="s">
        <v>18</v>
      </c>
      <c r="G816" s="28" t="s">
        <v>88</v>
      </c>
      <c r="H816" s="35">
        <v>127638</v>
      </c>
      <c r="I816" s="27">
        <v>254</v>
      </c>
      <c r="J816" s="30">
        <v>213</v>
      </c>
      <c r="K816" s="35">
        <f t="shared" si="84"/>
        <v>599.23943661971828</v>
      </c>
      <c r="L816" s="32">
        <v>36.9</v>
      </c>
      <c r="M816" s="32">
        <v>4.4000000000000004</v>
      </c>
      <c r="N816" s="32">
        <v>30.8</v>
      </c>
      <c r="O816" s="33">
        <v>0.56430000000000002</v>
      </c>
      <c r="P816" s="34">
        <f t="shared" si="85"/>
        <v>338.15081408450703</v>
      </c>
      <c r="Q816" s="31">
        <f t="shared" si="86"/>
        <v>4709842.2</v>
      </c>
      <c r="R816" s="36">
        <f t="shared" si="87"/>
        <v>561607.20000000007</v>
      </c>
      <c r="S816" s="36">
        <f t="shared" si="88"/>
        <v>3931250.4</v>
      </c>
      <c r="T816" s="36">
        <f t="shared" si="89"/>
        <v>72026.123399999997</v>
      </c>
      <c r="U816" s="36">
        <f t="shared" si="90"/>
        <v>43160893.608118311</v>
      </c>
    </row>
    <row r="817" spans="1:21" s="27" customFormat="1" x14ac:dyDescent="0.2">
      <c r="A817" s="13">
        <v>2016</v>
      </c>
      <c r="B817" s="13" t="s">
        <v>17</v>
      </c>
      <c r="C817" s="14"/>
      <c r="D817" s="13" t="s">
        <v>83</v>
      </c>
      <c r="E817" s="27" t="s">
        <v>44</v>
      </c>
      <c r="F817" s="27" t="s">
        <v>18</v>
      </c>
      <c r="G817" s="28" t="s">
        <v>86</v>
      </c>
      <c r="H817" s="35">
        <v>39782</v>
      </c>
      <c r="I817" s="27">
        <v>80</v>
      </c>
      <c r="J817" s="30">
        <v>60</v>
      </c>
      <c r="K817" s="35">
        <f t="shared" si="84"/>
        <v>663.0333333333333</v>
      </c>
      <c r="L817" s="32">
        <v>35.299999999999997</v>
      </c>
      <c r="M817" s="32">
        <v>5.04</v>
      </c>
      <c r="N817" s="32">
        <v>32.6</v>
      </c>
      <c r="O817" s="33">
        <v>0.52929999999999999</v>
      </c>
      <c r="P817" s="34">
        <f t="shared" si="85"/>
        <v>350.94354333333337</v>
      </c>
      <c r="Q817" s="31">
        <f t="shared" si="86"/>
        <v>1404304.5999999999</v>
      </c>
      <c r="R817" s="36">
        <f t="shared" si="87"/>
        <v>200501.28</v>
      </c>
      <c r="S817" s="36">
        <f t="shared" si="88"/>
        <v>1296893.2</v>
      </c>
      <c r="T817" s="36">
        <f t="shared" si="89"/>
        <v>21056.6126</v>
      </c>
      <c r="U817" s="36">
        <f t="shared" si="90"/>
        <v>13961236.040886668</v>
      </c>
    </row>
    <row r="818" spans="1:21" s="27" customFormat="1" x14ac:dyDescent="0.2">
      <c r="A818" s="13">
        <v>2016</v>
      </c>
      <c r="B818" s="13" t="s">
        <v>17</v>
      </c>
      <c r="C818" s="14"/>
      <c r="D818" s="13" t="s">
        <v>83</v>
      </c>
      <c r="E818" s="27" t="s">
        <v>44</v>
      </c>
      <c r="F818" s="27" t="s">
        <v>21</v>
      </c>
      <c r="G818" s="28" t="s">
        <v>87</v>
      </c>
      <c r="H818" s="35">
        <v>59272</v>
      </c>
      <c r="I818" s="27">
        <v>122</v>
      </c>
      <c r="J818" s="30">
        <v>100</v>
      </c>
      <c r="K818" s="35">
        <f t="shared" si="84"/>
        <v>592.72</v>
      </c>
      <c r="L818" s="32">
        <v>35.61</v>
      </c>
      <c r="M818" s="32">
        <v>5</v>
      </c>
      <c r="N818" s="32">
        <v>32.32</v>
      </c>
      <c r="O818" s="33">
        <v>0.50549999999999995</v>
      </c>
      <c r="P818" s="34">
        <f t="shared" si="85"/>
        <v>299.61995999999994</v>
      </c>
      <c r="Q818" s="31">
        <f t="shared" si="86"/>
        <v>2110675.92</v>
      </c>
      <c r="R818" s="36">
        <f t="shared" si="87"/>
        <v>296360</v>
      </c>
      <c r="S818" s="36">
        <f t="shared" si="88"/>
        <v>1915671.04</v>
      </c>
      <c r="T818" s="36">
        <f t="shared" si="89"/>
        <v>29961.995999999996</v>
      </c>
      <c r="U818" s="36">
        <f t="shared" si="90"/>
        <v>17759074.269119997</v>
      </c>
    </row>
    <row r="819" spans="1:21" s="27" customFormat="1" x14ac:dyDescent="0.2">
      <c r="A819" s="13">
        <v>2016</v>
      </c>
      <c r="B819" s="13" t="s">
        <v>17</v>
      </c>
      <c r="C819" s="14"/>
      <c r="D819" s="13" t="s">
        <v>83</v>
      </c>
      <c r="E819" s="27" t="s">
        <v>44</v>
      </c>
      <c r="F819" s="27" t="s">
        <v>18</v>
      </c>
      <c r="G819" s="28" t="s">
        <v>88</v>
      </c>
      <c r="H819" s="35">
        <v>28230</v>
      </c>
      <c r="I819" s="27">
        <v>58</v>
      </c>
      <c r="J819" s="30">
        <v>50</v>
      </c>
      <c r="K819" s="35">
        <f t="shared" si="84"/>
        <v>564.6</v>
      </c>
      <c r="L819" s="32">
        <v>35.799999999999997</v>
      </c>
      <c r="M819" s="32">
        <v>4.29</v>
      </c>
      <c r="N819" s="32">
        <v>29.5</v>
      </c>
      <c r="O819" s="33">
        <v>0.55620000000000003</v>
      </c>
      <c r="P819" s="34">
        <f t="shared" si="85"/>
        <v>314.03052000000002</v>
      </c>
      <c r="Q819" s="31">
        <f t="shared" si="86"/>
        <v>1010633.9999999999</v>
      </c>
      <c r="R819" s="36">
        <f t="shared" si="87"/>
        <v>121106.7</v>
      </c>
      <c r="S819" s="36">
        <f t="shared" si="88"/>
        <v>832785</v>
      </c>
      <c r="T819" s="36">
        <f t="shared" si="89"/>
        <v>15701.526000000002</v>
      </c>
      <c r="U819" s="36">
        <f t="shared" si="90"/>
        <v>8865081.5796000008</v>
      </c>
    </row>
    <row r="820" spans="1:21" s="27" customFormat="1" x14ac:dyDescent="0.2">
      <c r="A820" s="13">
        <v>2016</v>
      </c>
      <c r="B820" s="13" t="s">
        <v>17</v>
      </c>
      <c r="C820" s="14"/>
      <c r="D820" s="13" t="s">
        <v>83</v>
      </c>
      <c r="E820" s="27" t="s">
        <v>44</v>
      </c>
      <c r="F820" s="27" t="s">
        <v>18</v>
      </c>
      <c r="G820" s="28" t="s">
        <v>86</v>
      </c>
      <c r="H820" s="35">
        <v>23488</v>
      </c>
      <c r="I820" s="27">
        <v>47</v>
      </c>
      <c r="J820" s="30">
        <v>40</v>
      </c>
      <c r="K820" s="35">
        <f t="shared" si="84"/>
        <v>587.20000000000005</v>
      </c>
      <c r="L820" s="32">
        <v>37</v>
      </c>
      <c r="M820" s="32">
        <v>4.6100000000000003</v>
      </c>
      <c r="N820" s="32">
        <v>31.6</v>
      </c>
      <c r="O820" s="33">
        <v>0.55740000000000001</v>
      </c>
      <c r="P820" s="34">
        <f t="shared" si="85"/>
        <v>327.30527999999998</v>
      </c>
      <c r="Q820" s="31">
        <f t="shared" si="86"/>
        <v>869056</v>
      </c>
      <c r="R820" s="36">
        <f t="shared" si="87"/>
        <v>108279.68000000001</v>
      </c>
      <c r="S820" s="36">
        <f t="shared" si="88"/>
        <v>742220.80000000005</v>
      </c>
      <c r="T820" s="36">
        <f t="shared" si="89"/>
        <v>13092.2112</v>
      </c>
      <c r="U820" s="36">
        <f t="shared" si="90"/>
        <v>7687746.4166399995</v>
      </c>
    </row>
    <row r="821" spans="1:21" s="27" customFormat="1" x14ac:dyDescent="0.2">
      <c r="A821" s="13">
        <v>2016</v>
      </c>
      <c r="B821" s="13" t="s">
        <v>17</v>
      </c>
      <c r="C821" s="14"/>
      <c r="D821" s="13" t="s">
        <v>83</v>
      </c>
      <c r="E821" s="27" t="s">
        <v>44</v>
      </c>
      <c r="F821" s="27" t="s">
        <v>18</v>
      </c>
      <c r="G821" s="28" t="s">
        <v>88</v>
      </c>
      <c r="H821" s="35">
        <v>66680</v>
      </c>
      <c r="I821" s="27">
        <v>131</v>
      </c>
      <c r="J821" s="30">
        <v>133</v>
      </c>
      <c r="K821" s="35">
        <f t="shared" si="84"/>
        <v>501.35338345864659</v>
      </c>
      <c r="L821" s="32">
        <v>36.5</v>
      </c>
      <c r="M821" s="32">
        <v>4.59</v>
      </c>
      <c r="N821" s="32">
        <v>30.3</v>
      </c>
      <c r="O821" s="33">
        <v>0.56510000000000005</v>
      </c>
      <c r="P821" s="34">
        <f t="shared" si="85"/>
        <v>283.31479699248121</v>
      </c>
      <c r="Q821" s="31">
        <f t="shared" si="86"/>
        <v>2433820</v>
      </c>
      <c r="R821" s="36">
        <f t="shared" si="87"/>
        <v>306061.2</v>
      </c>
      <c r="S821" s="36">
        <f t="shared" si="88"/>
        <v>2020404</v>
      </c>
      <c r="T821" s="36">
        <f t="shared" si="89"/>
        <v>37680.868000000002</v>
      </c>
      <c r="U821" s="36">
        <f t="shared" si="90"/>
        <v>18891430.663458645</v>
      </c>
    </row>
    <row r="822" spans="1:21" s="27" customFormat="1" x14ac:dyDescent="0.2">
      <c r="A822" s="13">
        <v>2016</v>
      </c>
      <c r="B822" s="13" t="s">
        <v>17</v>
      </c>
      <c r="C822" s="14"/>
      <c r="D822" s="13" t="s">
        <v>83</v>
      </c>
      <c r="E822" s="27" t="s">
        <v>44</v>
      </c>
      <c r="F822" s="27" t="s">
        <v>18</v>
      </c>
      <c r="G822" s="28" t="s">
        <v>88</v>
      </c>
      <c r="H822" s="35">
        <v>24360</v>
      </c>
      <c r="I822" s="27">
        <v>49</v>
      </c>
      <c r="J822" s="30">
        <v>61</v>
      </c>
      <c r="K822" s="35">
        <f t="shared" si="84"/>
        <v>399.34426229508199</v>
      </c>
      <c r="L822" s="32">
        <v>37</v>
      </c>
      <c r="M822" s="32">
        <v>4.79</v>
      </c>
      <c r="N822" s="32">
        <v>32.200000000000003</v>
      </c>
      <c r="O822" s="33">
        <v>0.56530000000000002</v>
      </c>
      <c r="P822" s="34">
        <f t="shared" si="85"/>
        <v>225.74931147540985</v>
      </c>
      <c r="Q822" s="31">
        <f t="shared" si="86"/>
        <v>901320</v>
      </c>
      <c r="R822" s="36">
        <f t="shared" si="87"/>
        <v>116684.4</v>
      </c>
      <c r="S822" s="36">
        <f t="shared" si="88"/>
        <v>784392.00000000012</v>
      </c>
      <c r="T822" s="36">
        <f t="shared" si="89"/>
        <v>13770.708000000001</v>
      </c>
      <c r="U822" s="36">
        <f t="shared" si="90"/>
        <v>5499253.2275409838</v>
      </c>
    </row>
    <row r="823" spans="1:21" s="27" customFormat="1" x14ac:dyDescent="0.2">
      <c r="A823" s="13">
        <v>2016</v>
      </c>
      <c r="B823" s="13" t="s">
        <v>17</v>
      </c>
      <c r="C823" s="14"/>
      <c r="D823" s="13" t="s">
        <v>83</v>
      </c>
      <c r="E823" s="27" t="s">
        <v>44</v>
      </c>
      <c r="F823" s="27" t="s">
        <v>21</v>
      </c>
      <c r="G823" s="28" t="s">
        <v>87</v>
      </c>
      <c r="H823" s="35">
        <v>51252</v>
      </c>
      <c r="I823" s="27">
        <v>105</v>
      </c>
      <c r="J823" s="30">
        <v>86.7</v>
      </c>
      <c r="K823" s="35">
        <f t="shared" si="84"/>
        <v>591.1418685121107</v>
      </c>
      <c r="L823" s="32">
        <v>35.369999999999997</v>
      </c>
      <c r="M823" s="32">
        <v>4.74</v>
      </c>
      <c r="N823" s="32">
        <v>31.99</v>
      </c>
      <c r="O823" s="33">
        <v>0.55779999999999996</v>
      </c>
      <c r="P823" s="34">
        <f t="shared" si="85"/>
        <v>329.7389342560553</v>
      </c>
      <c r="Q823" s="31">
        <f t="shared" si="86"/>
        <v>1812783.2399999998</v>
      </c>
      <c r="R823" s="36">
        <f t="shared" si="87"/>
        <v>242934.48</v>
      </c>
      <c r="S823" s="36">
        <f t="shared" si="88"/>
        <v>1639551.48</v>
      </c>
      <c r="T823" s="36">
        <f t="shared" si="89"/>
        <v>28588.365599999997</v>
      </c>
      <c r="U823" s="36">
        <f t="shared" si="90"/>
        <v>16899779.858491346</v>
      </c>
    </row>
    <row r="824" spans="1:21" s="27" customFormat="1" x14ac:dyDescent="0.2">
      <c r="A824" s="13">
        <v>2016</v>
      </c>
      <c r="B824" s="13" t="s">
        <v>17</v>
      </c>
      <c r="C824" s="14"/>
      <c r="D824" s="13" t="s">
        <v>83</v>
      </c>
      <c r="E824" s="27" t="s">
        <v>44</v>
      </c>
      <c r="F824" s="27" t="s">
        <v>18</v>
      </c>
      <c r="G824" s="28" t="s">
        <v>86</v>
      </c>
      <c r="H824" s="35">
        <v>105787</v>
      </c>
      <c r="I824" s="27">
        <v>212</v>
      </c>
      <c r="J824" s="30">
        <v>186</v>
      </c>
      <c r="K824" s="35">
        <f t="shared" si="84"/>
        <v>568.74731182795699</v>
      </c>
      <c r="L824" s="32">
        <v>36.6</v>
      </c>
      <c r="M824" s="32">
        <v>4.91</v>
      </c>
      <c r="N824" s="32">
        <v>32</v>
      </c>
      <c r="O824" s="33">
        <v>0.56030000000000002</v>
      </c>
      <c r="P824" s="34">
        <f t="shared" si="85"/>
        <v>318.66911881720432</v>
      </c>
      <c r="Q824" s="31">
        <f t="shared" si="86"/>
        <v>3871804.2</v>
      </c>
      <c r="R824" s="36">
        <f t="shared" si="87"/>
        <v>519414.17000000004</v>
      </c>
      <c r="S824" s="36">
        <f t="shared" si="88"/>
        <v>3385184</v>
      </c>
      <c r="T824" s="36">
        <f t="shared" si="89"/>
        <v>59272.456100000003</v>
      </c>
      <c r="U824" s="36">
        <f t="shared" si="90"/>
        <v>33711050.072315596</v>
      </c>
    </row>
    <row r="825" spans="1:21" s="27" customFormat="1" x14ac:dyDescent="0.2">
      <c r="A825" s="13">
        <v>2016</v>
      </c>
      <c r="B825" s="13" t="s">
        <v>39</v>
      </c>
      <c r="C825" s="14">
        <v>3.3</v>
      </c>
      <c r="D825" s="13" t="s">
        <v>83</v>
      </c>
      <c r="E825" s="27" t="s">
        <v>44</v>
      </c>
      <c r="F825" s="27" t="s">
        <v>18</v>
      </c>
      <c r="G825" s="28" t="s">
        <v>88</v>
      </c>
      <c r="H825" s="35">
        <v>129942</v>
      </c>
      <c r="I825" s="27">
        <v>264</v>
      </c>
      <c r="J825" s="30">
        <v>90</v>
      </c>
      <c r="K825" s="35">
        <f t="shared" si="84"/>
        <v>1443.8</v>
      </c>
      <c r="L825" s="32">
        <v>36.83</v>
      </c>
      <c r="M825" s="32">
        <v>4.45</v>
      </c>
      <c r="N825" s="32">
        <v>32.03</v>
      </c>
      <c r="O825" s="33">
        <v>0.57420000000000004</v>
      </c>
      <c r="P825" s="34">
        <f t="shared" si="85"/>
        <v>829.02995999999996</v>
      </c>
      <c r="Q825" s="31">
        <f t="shared" si="86"/>
        <v>4785763.8599999994</v>
      </c>
      <c r="R825" s="36">
        <f t="shared" si="87"/>
        <v>578241.9</v>
      </c>
      <c r="S825" s="36">
        <f t="shared" si="88"/>
        <v>4162042.2600000002</v>
      </c>
      <c r="T825" s="36">
        <f t="shared" si="89"/>
        <v>74612.696400000001</v>
      </c>
      <c r="U825" s="36">
        <f t="shared" si="90"/>
        <v>107725811.06231999</v>
      </c>
    </row>
    <row r="826" spans="1:21" s="27" customFormat="1" x14ac:dyDescent="0.2">
      <c r="A826" s="13">
        <v>2016</v>
      </c>
      <c r="B826" s="13" t="s">
        <v>17</v>
      </c>
      <c r="C826" s="14"/>
      <c r="D826" s="13" t="s">
        <v>83</v>
      </c>
      <c r="E826" s="27" t="s">
        <v>44</v>
      </c>
      <c r="F826" s="27" t="s">
        <v>18</v>
      </c>
      <c r="G826" s="28" t="s">
        <v>88</v>
      </c>
      <c r="H826" s="35">
        <v>3989</v>
      </c>
      <c r="I826" s="27">
        <v>8</v>
      </c>
      <c r="J826" s="30">
        <v>10</v>
      </c>
      <c r="K826" s="35">
        <f t="shared" si="84"/>
        <v>398.9</v>
      </c>
      <c r="L826" s="32">
        <v>34.6</v>
      </c>
      <c r="M826" s="32">
        <v>4.8</v>
      </c>
      <c r="N826" s="32">
        <v>31.5</v>
      </c>
      <c r="O826" s="33">
        <v>0.52559999999999996</v>
      </c>
      <c r="P826" s="34">
        <f t="shared" si="85"/>
        <v>209.66183999999998</v>
      </c>
      <c r="Q826" s="31">
        <f t="shared" si="86"/>
        <v>138019.4</v>
      </c>
      <c r="R826" s="36">
        <f t="shared" si="87"/>
        <v>19147.2</v>
      </c>
      <c r="S826" s="36">
        <f t="shared" si="88"/>
        <v>125653.5</v>
      </c>
      <c r="T826" s="36">
        <f t="shared" si="89"/>
        <v>2096.6183999999998</v>
      </c>
      <c r="U826" s="36">
        <f t="shared" si="90"/>
        <v>836341.07975999999</v>
      </c>
    </row>
    <row r="827" spans="1:21" s="27" customFormat="1" x14ac:dyDescent="0.2">
      <c r="A827" s="13">
        <v>2016</v>
      </c>
      <c r="B827" s="13" t="s">
        <v>39</v>
      </c>
      <c r="C827" s="14">
        <v>2.9</v>
      </c>
      <c r="D827" s="13" t="s">
        <v>83</v>
      </c>
      <c r="E827" s="27" t="s">
        <v>44</v>
      </c>
      <c r="F827" s="27" t="s">
        <v>18</v>
      </c>
      <c r="G827" s="28" t="s">
        <v>88</v>
      </c>
      <c r="H827" s="35">
        <v>137642</v>
      </c>
      <c r="I827" s="27">
        <v>279</v>
      </c>
      <c r="J827" s="30">
        <v>120</v>
      </c>
      <c r="K827" s="35">
        <f t="shared" si="84"/>
        <v>1147.0166666666667</v>
      </c>
      <c r="L827" s="32">
        <v>37</v>
      </c>
      <c r="M827" s="32">
        <v>4.5</v>
      </c>
      <c r="N827" s="32">
        <v>32.4</v>
      </c>
      <c r="O827" s="33">
        <v>0.57169999999999999</v>
      </c>
      <c r="P827" s="34">
        <f t="shared" si="85"/>
        <v>655.7494283333333</v>
      </c>
      <c r="Q827" s="31">
        <f t="shared" si="86"/>
        <v>5092754</v>
      </c>
      <c r="R827" s="36">
        <f t="shared" si="87"/>
        <v>619389</v>
      </c>
      <c r="S827" s="36">
        <f t="shared" si="88"/>
        <v>4459600.8</v>
      </c>
      <c r="T827" s="36">
        <f t="shared" si="89"/>
        <v>78689.931400000001</v>
      </c>
      <c r="U827" s="36">
        <f t="shared" si="90"/>
        <v>90258662.81465666</v>
      </c>
    </row>
    <row r="828" spans="1:21" s="27" customFormat="1" x14ac:dyDescent="0.2">
      <c r="A828" s="13">
        <v>2016</v>
      </c>
      <c r="B828" s="13" t="s">
        <v>17</v>
      </c>
      <c r="C828" s="14"/>
      <c r="D828" s="13" t="s">
        <v>83</v>
      </c>
      <c r="E828" s="27" t="s">
        <v>44</v>
      </c>
      <c r="F828" s="27" t="s">
        <v>18</v>
      </c>
      <c r="G828" s="28" t="s">
        <v>86</v>
      </c>
      <c r="H828" s="35">
        <v>35535</v>
      </c>
      <c r="I828" s="27">
        <v>71</v>
      </c>
      <c r="J828" s="30">
        <v>85</v>
      </c>
      <c r="K828" s="35">
        <f t="shared" si="84"/>
        <v>418.05882352941177</v>
      </c>
      <c r="L828" s="32">
        <v>35.700000000000003</v>
      </c>
      <c r="M828" s="32">
        <v>4.74</v>
      </c>
      <c r="N828" s="32">
        <v>30.4</v>
      </c>
      <c r="O828" s="33">
        <v>0.55879999999999996</v>
      </c>
      <c r="P828" s="34">
        <f t="shared" si="85"/>
        <v>233.61127058823527</v>
      </c>
      <c r="Q828" s="31">
        <f t="shared" si="86"/>
        <v>1268599.5</v>
      </c>
      <c r="R828" s="36">
        <f t="shared" si="87"/>
        <v>168435.9</v>
      </c>
      <c r="S828" s="36">
        <f t="shared" si="88"/>
        <v>1080264</v>
      </c>
      <c r="T828" s="36">
        <f t="shared" si="89"/>
        <v>19856.957999999999</v>
      </c>
      <c r="U828" s="36">
        <f t="shared" si="90"/>
        <v>8301376.5003529405</v>
      </c>
    </row>
    <row r="829" spans="1:21" s="27" customFormat="1" x14ac:dyDescent="0.2">
      <c r="A829" s="13">
        <v>2016</v>
      </c>
      <c r="B829" s="13" t="s">
        <v>17</v>
      </c>
      <c r="C829" s="14"/>
      <c r="D829" s="13" t="s">
        <v>83</v>
      </c>
      <c r="E829" s="27" t="s">
        <v>44</v>
      </c>
      <c r="F829" s="27" t="s">
        <v>21</v>
      </c>
      <c r="G829" s="28" t="s">
        <v>86</v>
      </c>
      <c r="H829" s="35">
        <v>170921</v>
      </c>
      <c r="I829" s="27">
        <v>344</v>
      </c>
      <c r="J829" s="30">
        <v>210</v>
      </c>
      <c r="K829" s="35">
        <f t="shared" si="84"/>
        <v>813.90952380952376</v>
      </c>
      <c r="L829" s="32">
        <v>35.6</v>
      </c>
      <c r="M829" s="32">
        <v>4.88</v>
      </c>
      <c r="N829" s="32">
        <v>31.2</v>
      </c>
      <c r="O829" s="33">
        <v>0.53310000000000002</v>
      </c>
      <c r="P829" s="34">
        <f t="shared" si="85"/>
        <v>433.89516714285719</v>
      </c>
      <c r="Q829" s="31">
        <f t="shared" si="86"/>
        <v>6084787.6000000006</v>
      </c>
      <c r="R829" s="36">
        <f t="shared" si="87"/>
        <v>834094.48</v>
      </c>
      <c r="S829" s="36">
        <f t="shared" si="88"/>
        <v>5332735.2</v>
      </c>
      <c r="T829" s="36">
        <f t="shared" si="89"/>
        <v>91117.985100000005</v>
      </c>
      <c r="U829" s="36">
        <f t="shared" si="90"/>
        <v>74161795.863224298</v>
      </c>
    </row>
    <row r="830" spans="1:21" s="27" customFormat="1" x14ac:dyDescent="0.2">
      <c r="A830" s="13">
        <v>2016</v>
      </c>
      <c r="B830" s="13" t="s">
        <v>17</v>
      </c>
      <c r="C830" s="14"/>
      <c r="D830" s="13" t="s">
        <v>83</v>
      </c>
      <c r="E830" s="27" t="s">
        <v>44</v>
      </c>
      <c r="F830" s="27" t="s">
        <v>18</v>
      </c>
      <c r="G830" s="28" t="s">
        <v>88</v>
      </c>
      <c r="H830" s="35">
        <v>24776</v>
      </c>
      <c r="I830" s="27">
        <v>49</v>
      </c>
      <c r="J830" s="30">
        <v>70</v>
      </c>
      <c r="K830" s="35">
        <f t="shared" si="84"/>
        <v>353.94285714285712</v>
      </c>
      <c r="L830" s="32">
        <v>37</v>
      </c>
      <c r="M830" s="32">
        <v>4.88</v>
      </c>
      <c r="N830" s="32">
        <v>32.5</v>
      </c>
      <c r="O830" s="33">
        <v>0.57169999999999999</v>
      </c>
      <c r="P830" s="34">
        <f t="shared" si="85"/>
        <v>202.34913142857141</v>
      </c>
      <c r="Q830" s="31">
        <f t="shared" si="86"/>
        <v>916712</v>
      </c>
      <c r="R830" s="36">
        <f t="shared" si="87"/>
        <v>120906.87999999999</v>
      </c>
      <c r="S830" s="36">
        <f t="shared" si="88"/>
        <v>805220</v>
      </c>
      <c r="T830" s="36">
        <f t="shared" si="89"/>
        <v>14164.439199999999</v>
      </c>
      <c r="U830" s="36">
        <f t="shared" si="90"/>
        <v>5013402.0802742848</v>
      </c>
    </row>
    <row r="831" spans="1:21" s="27" customFormat="1" x14ac:dyDescent="0.2">
      <c r="A831" s="13">
        <v>2016</v>
      </c>
      <c r="B831" s="13" t="s">
        <v>17</v>
      </c>
      <c r="C831" s="14"/>
      <c r="D831" s="13" t="s">
        <v>83</v>
      </c>
      <c r="E831" s="27" t="s">
        <v>44</v>
      </c>
      <c r="F831" s="27" t="s">
        <v>107</v>
      </c>
      <c r="G831" s="28" t="s">
        <v>88</v>
      </c>
      <c r="H831" s="35">
        <v>22732</v>
      </c>
      <c r="I831" s="27">
        <v>46</v>
      </c>
      <c r="J831" s="30">
        <v>46</v>
      </c>
      <c r="K831" s="35">
        <f t="shared" si="84"/>
        <v>494.17391304347825</v>
      </c>
      <c r="L831" s="32">
        <v>35.299999999999997</v>
      </c>
      <c r="M831" s="32">
        <v>4.58</v>
      </c>
      <c r="N831" s="32">
        <v>29.5</v>
      </c>
      <c r="O831" s="33">
        <v>0.5413</v>
      </c>
      <c r="P831" s="34">
        <f t="shared" si="85"/>
        <v>267.49633913043476</v>
      </c>
      <c r="Q831" s="31">
        <f t="shared" si="86"/>
        <v>802439.6</v>
      </c>
      <c r="R831" s="36">
        <f t="shared" si="87"/>
        <v>104112.56</v>
      </c>
      <c r="S831" s="36">
        <f t="shared" si="88"/>
        <v>670594</v>
      </c>
      <c r="T831" s="36">
        <f t="shared" si="89"/>
        <v>12304.8316</v>
      </c>
      <c r="U831" s="36">
        <f t="shared" si="90"/>
        <v>6080726.7811130434</v>
      </c>
    </row>
    <row r="832" spans="1:21" s="27" customFormat="1" x14ac:dyDescent="0.2">
      <c r="A832" s="13">
        <v>2016</v>
      </c>
      <c r="B832" s="13" t="s">
        <v>17</v>
      </c>
      <c r="C832" s="14"/>
      <c r="D832" s="13" t="s">
        <v>83</v>
      </c>
      <c r="E832" s="27" t="s">
        <v>44</v>
      </c>
      <c r="F832" s="27" t="s">
        <v>21</v>
      </c>
      <c r="G832" s="28" t="s">
        <v>86</v>
      </c>
      <c r="H832" s="35">
        <v>69593.3</v>
      </c>
      <c r="I832" s="27">
        <v>140</v>
      </c>
      <c r="J832" s="30">
        <v>92.5</v>
      </c>
      <c r="K832" s="35">
        <f t="shared" si="84"/>
        <v>752.36</v>
      </c>
      <c r="L832" s="32">
        <v>35.4</v>
      </c>
      <c r="M832" s="32">
        <v>5.07</v>
      </c>
      <c r="N832" s="32">
        <v>32.200000000000003</v>
      </c>
      <c r="O832" s="33">
        <v>0.53169999999999995</v>
      </c>
      <c r="P832" s="34">
        <f t="shared" si="85"/>
        <v>400.02981199999999</v>
      </c>
      <c r="Q832" s="31">
        <f t="shared" si="86"/>
        <v>2463602.8199999998</v>
      </c>
      <c r="R832" s="36">
        <f t="shared" si="87"/>
        <v>352838.03100000002</v>
      </c>
      <c r="S832" s="36">
        <f t="shared" si="88"/>
        <v>2240904.2600000002</v>
      </c>
      <c r="T832" s="36">
        <f t="shared" si="89"/>
        <v>37002.757610000001</v>
      </c>
      <c r="U832" s="36">
        <f t="shared" si="90"/>
        <v>27839394.7154596</v>
      </c>
    </row>
    <row r="833" spans="1:21" s="27" customFormat="1" x14ac:dyDescent="0.2">
      <c r="A833" s="13">
        <v>2016</v>
      </c>
      <c r="B833" s="13" t="s">
        <v>39</v>
      </c>
      <c r="C833" s="14">
        <v>4.0999999999999996</v>
      </c>
      <c r="D833" s="13" t="s">
        <v>83</v>
      </c>
      <c r="E833" s="27" t="s">
        <v>44</v>
      </c>
      <c r="F833" s="27" t="s">
        <v>21</v>
      </c>
      <c r="G833" s="28" t="s">
        <v>87</v>
      </c>
      <c r="H833" s="35">
        <v>153877</v>
      </c>
      <c r="I833" s="27">
        <v>326</v>
      </c>
      <c r="J833" s="30">
        <v>120</v>
      </c>
      <c r="K833" s="35">
        <f t="shared" si="84"/>
        <v>1282.3083333333334</v>
      </c>
      <c r="L833" s="32">
        <v>36.5</v>
      </c>
      <c r="M833" s="32">
        <v>3.98</v>
      </c>
      <c r="N833" s="32">
        <v>31.4</v>
      </c>
      <c r="O833" s="33">
        <v>0.5343</v>
      </c>
      <c r="P833" s="34">
        <f t="shared" si="85"/>
        <v>685.13734250000005</v>
      </c>
      <c r="Q833" s="31">
        <f t="shared" si="86"/>
        <v>5616510.5</v>
      </c>
      <c r="R833" s="36">
        <f t="shared" si="87"/>
        <v>612430.46</v>
      </c>
      <c r="S833" s="36">
        <f t="shared" si="88"/>
        <v>4831737.8</v>
      </c>
      <c r="T833" s="36">
        <f t="shared" si="89"/>
        <v>82216.481100000005</v>
      </c>
      <c r="U833" s="36">
        <f t="shared" si="90"/>
        <v>105426878.8518725</v>
      </c>
    </row>
    <row r="834" spans="1:21" s="27" customFormat="1" x14ac:dyDescent="0.2">
      <c r="A834" s="13">
        <v>2016</v>
      </c>
      <c r="B834" s="13" t="s">
        <v>17</v>
      </c>
      <c r="C834" s="14"/>
      <c r="D834" s="13" t="s">
        <v>83</v>
      </c>
      <c r="E834" s="27" t="s">
        <v>44</v>
      </c>
      <c r="F834" s="27" t="s">
        <v>23</v>
      </c>
      <c r="G834" s="28" t="s">
        <v>88</v>
      </c>
      <c r="H834" s="35">
        <v>11821</v>
      </c>
      <c r="I834" s="27">
        <v>24</v>
      </c>
      <c r="J834" s="30">
        <v>24</v>
      </c>
      <c r="K834" s="35">
        <f t="shared" si="84"/>
        <v>492.54166666666669</v>
      </c>
      <c r="L834" s="32">
        <v>34</v>
      </c>
      <c r="M834" s="32">
        <v>4.5999999999999996</v>
      </c>
      <c r="N834" s="32">
        <v>30.2</v>
      </c>
      <c r="O834" s="33">
        <v>0.53090000000000004</v>
      </c>
      <c r="P834" s="34">
        <f t="shared" si="85"/>
        <v>261.49037083333332</v>
      </c>
      <c r="Q834" s="31">
        <f t="shared" si="86"/>
        <v>401914</v>
      </c>
      <c r="R834" s="36">
        <f t="shared" si="87"/>
        <v>54376.6</v>
      </c>
      <c r="S834" s="36">
        <f t="shared" si="88"/>
        <v>356994.2</v>
      </c>
      <c r="T834" s="36">
        <f t="shared" si="89"/>
        <v>6275.7689</v>
      </c>
      <c r="U834" s="36">
        <f t="shared" si="90"/>
        <v>3091077.6736208331</v>
      </c>
    </row>
    <row r="835" spans="1:21" s="27" customFormat="1" x14ac:dyDescent="0.2">
      <c r="A835" s="13">
        <v>2016</v>
      </c>
      <c r="B835" s="13" t="s">
        <v>39</v>
      </c>
      <c r="C835" s="14">
        <v>3.4</v>
      </c>
      <c r="D835" s="13" t="s">
        <v>83</v>
      </c>
      <c r="E835" s="27" t="s">
        <v>44</v>
      </c>
      <c r="F835" s="27" t="s">
        <v>21</v>
      </c>
      <c r="G835" s="28" t="s">
        <v>87</v>
      </c>
      <c r="H835" s="35">
        <v>151155</v>
      </c>
      <c r="I835" s="27">
        <v>307</v>
      </c>
      <c r="J835" s="30">
        <v>118</v>
      </c>
      <c r="K835" s="35">
        <f t="shared" ref="K835:K898" si="91">IF(J835="",0,H835/J835)</f>
        <v>1280.9745762711864</v>
      </c>
      <c r="L835" s="32">
        <v>36.200000000000003</v>
      </c>
      <c r="M835" s="32">
        <v>3.57</v>
      </c>
      <c r="N835" s="32">
        <v>32.6</v>
      </c>
      <c r="O835" s="33">
        <v>0.49969999999999998</v>
      </c>
      <c r="P835" s="34">
        <f t="shared" ref="P835:P898" si="92">IF(J835="",0,O835*H835/J835)</f>
        <v>640.10299576271188</v>
      </c>
      <c r="Q835" s="31">
        <f t="shared" ref="Q835:Q898" si="93">$H835*L835</f>
        <v>5471811</v>
      </c>
      <c r="R835" s="36">
        <f t="shared" ref="R835:R898" si="94">$H835*M835</f>
        <v>539623.35</v>
      </c>
      <c r="S835" s="36">
        <f t="shared" ref="S835:S898" si="95">$H835*N835</f>
        <v>4927653</v>
      </c>
      <c r="T835" s="36">
        <f t="shared" ref="T835:T898" si="96">$H835*O835</f>
        <v>75532.1535</v>
      </c>
      <c r="U835" s="36">
        <f t="shared" ref="U835:U898" si="97">$H835*P835</f>
        <v>96754768.32451272</v>
      </c>
    </row>
    <row r="836" spans="1:21" s="27" customFormat="1" x14ac:dyDescent="0.2">
      <c r="A836" s="13">
        <v>2016</v>
      </c>
      <c r="B836" s="13" t="s">
        <v>17</v>
      </c>
      <c r="C836" s="14"/>
      <c r="D836" s="13" t="s">
        <v>83</v>
      </c>
      <c r="E836" s="27" t="s">
        <v>44</v>
      </c>
      <c r="F836" s="27" t="s">
        <v>21</v>
      </c>
      <c r="G836" s="28" t="s">
        <v>87</v>
      </c>
      <c r="H836" s="35">
        <v>104302</v>
      </c>
      <c r="I836" s="27">
        <v>212</v>
      </c>
      <c r="J836" s="30">
        <v>300</v>
      </c>
      <c r="K836" s="35">
        <f t="shared" si="91"/>
        <v>347.67333333333335</v>
      </c>
      <c r="L836" s="32">
        <v>34.1</v>
      </c>
      <c r="M836" s="32">
        <v>5.05</v>
      </c>
      <c r="N836" s="32">
        <v>30.7</v>
      </c>
      <c r="O836" s="33">
        <v>0.48549999999999999</v>
      </c>
      <c r="P836" s="34">
        <f t="shared" si="92"/>
        <v>168.79540333333333</v>
      </c>
      <c r="Q836" s="31">
        <f t="shared" si="93"/>
        <v>3556698.2</v>
      </c>
      <c r="R836" s="36">
        <f t="shared" si="94"/>
        <v>526725.1</v>
      </c>
      <c r="S836" s="36">
        <f t="shared" si="95"/>
        <v>3202071.4</v>
      </c>
      <c r="T836" s="36">
        <f t="shared" si="96"/>
        <v>50638.620999999999</v>
      </c>
      <c r="U836" s="36">
        <f t="shared" si="97"/>
        <v>17605698.158473331</v>
      </c>
    </row>
    <row r="837" spans="1:21" s="27" customFormat="1" x14ac:dyDescent="0.2">
      <c r="A837" s="13">
        <v>2016</v>
      </c>
      <c r="B837" s="13" t="s">
        <v>17</v>
      </c>
      <c r="C837" s="14"/>
      <c r="D837" s="13" t="s">
        <v>83</v>
      </c>
      <c r="E837" s="27" t="s">
        <v>44</v>
      </c>
      <c r="F837" s="27" t="s">
        <v>21</v>
      </c>
      <c r="G837" s="28" t="s">
        <v>78</v>
      </c>
      <c r="H837" s="35">
        <v>12586</v>
      </c>
      <c r="I837" s="27">
        <v>26</v>
      </c>
      <c r="J837" s="30">
        <v>30</v>
      </c>
      <c r="K837" s="35">
        <f t="shared" si="91"/>
        <v>419.53333333333336</v>
      </c>
      <c r="L837" s="32">
        <v>35.299999999999997</v>
      </c>
      <c r="M837" s="32">
        <v>4.58</v>
      </c>
      <c r="N837" s="32">
        <v>29.5</v>
      </c>
      <c r="O837" s="33">
        <v>0.55200000000000005</v>
      </c>
      <c r="P837" s="34">
        <f t="shared" si="92"/>
        <v>231.58240000000004</v>
      </c>
      <c r="Q837" s="31">
        <f t="shared" si="93"/>
        <v>444285.8</v>
      </c>
      <c r="R837" s="36">
        <f t="shared" si="94"/>
        <v>57643.88</v>
      </c>
      <c r="S837" s="36">
        <f t="shared" si="95"/>
        <v>371287</v>
      </c>
      <c r="T837" s="36">
        <f t="shared" si="96"/>
        <v>6947.4720000000007</v>
      </c>
      <c r="U837" s="36">
        <f t="shared" si="97"/>
        <v>2914696.0864000004</v>
      </c>
    </row>
    <row r="838" spans="1:21" s="27" customFormat="1" x14ac:dyDescent="0.2">
      <c r="A838" s="13">
        <v>2016</v>
      </c>
      <c r="B838" s="13" t="s">
        <v>17</v>
      </c>
      <c r="C838" s="14"/>
      <c r="D838" s="13" t="s">
        <v>83</v>
      </c>
      <c r="E838" s="27" t="s">
        <v>44</v>
      </c>
      <c r="F838" s="27" t="s">
        <v>107</v>
      </c>
      <c r="G838" s="28" t="s">
        <v>78</v>
      </c>
      <c r="H838" s="35">
        <v>33988</v>
      </c>
      <c r="I838" s="27">
        <v>67</v>
      </c>
      <c r="J838" s="30">
        <v>66</v>
      </c>
      <c r="K838" s="35">
        <f t="shared" si="91"/>
        <v>514.969696969697</v>
      </c>
      <c r="L838" s="32">
        <v>34.299999999999997</v>
      </c>
      <c r="M838" s="32">
        <v>4.72</v>
      </c>
      <c r="N838" s="32">
        <v>27.2</v>
      </c>
      <c r="O838" s="33">
        <v>0.5373</v>
      </c>
      <c r="P838" s="34">
        <f t="shared" si="92"/>
        <v>276.69321818181822</v>
      </c>
      <c r="Q838" s="31">
        <f t="shared" si="93"/>
        <v>1165788.3999999999</v>
      </c>
      <c r="R838" s="36">
        <f t="shared" si="94"/>
        <v>160423.35999999999</v>
      </c>
      <c r="S838" s="36">
        <f t="shared" si="95"/>
        <v>924473.6</v>
      </c>
      <c r="T838" s="36">
        <f t="shared" si="96"/>
        <v>18261.752400000001</v>
      </c>
      <c r="U838" s="36">
        <f t="shared" si="97"/>
        <v>9404249.0995636377</v>
      </c>
    </row>
    <row r="839" spans="1:21" s="27" customFormat="1" x14ac:dyDescent="0.2">
      <c r="A839" s="13">
        <v>2016</v>
      </c>
      <c r="B839" s="13" t="s">
        <v>39</v>
      </c>
      <c r="C839" s="14"/>
      <c r="D839" s="13" t="s">
        <v>83</v>
      </c>
      <c r="E839" s="27" t="s">
        <v>44</v>
      </c>
      <c r="F839" s="27" t="s">
        <v>104</v>
      </c>
      <c r="G839" s="28" t="s">
        <v>78</v>
      </c>
      <c r="H839" s="35">
        <v>41834</v>
      </c>
      <c r="I839" s="27">
        <v>85</v>
      </c>
      <c r="J839" s="30">
        <v>25</v>
      </c>
      <c r="K839" s="35">
        <f t="shared" si="91"/>
        <v>1673.36</v>
      </c>
      <c r="L839" s="32">
        <v>36.299999999999997</v>
      </c>
      <c r="M839" s="32">
        <v>4.12</v>
      </c>
      <c r="N839" s="32">
        <v>30.2</v>
      </c>
      <c r="O839" s="33">
        <v>0.57099999999999995</v>
      </c>
      <c r="P839" s="34">
        <f t="shared" si="92"/>
        <v>955.48855999999989</v>
      </c>
      <c r="Q839" s="31">
        <f t="shared" si="93"/>
        <v>1518574.2</v>
      </c>
      <c r="R839" s="36">
        <f t="shared" si="94"/>
        <v>172356.08000000002</v>
      </c>
      <c r="S839" s="36">
        <f t="shared" si="95"/>
        <v>1263386.8</v>
      </c>
      <c r="T839" s="36">
        <f t="shared" si="96"/>
        <v>23887.213999999996</v>
      </c>
      <c r="U839" s="36">
        <f t="shared" si="97"/>
        <v>39971908.419039994</v>
      </c>
    </row>
    <row r="840" spans="1:21" s="27" customFormat="1" x14ac:dyDescent="0.2">
      <c r="A840" s="13">
        <v>2016</v>
      </c>
      <c r="B840" s="13" t="s">
        <v>17</v>
      </c>
      <c r="C840" s="14"/>
      <c r="D840" s="13" t="s">
        <v>83</v>
      </c>
      <c r="E840" s="27" t="s">
        <v>44</v>
      </c>
      <c r="F840" s="27" t="s">
        <v>107</v>
      </c>
      <c r="G840" s="28" t="s">
        <v>78</v>
      </c>
      <c r="H840" s="35">
        <v>4765</v>
      </c>
      <c r="I840" s="27">
        <v>9</v>
      </c>
      <c r="J840" s="30">
        <v>7.9</v>
      </c>
      <c r="K840" s="35">
        <f t="shared" si="91"/>
        <v>603.16455696202524</v>
      </c>
      <c r="L840" s="32">
        <v>35</v>
      </c>
      <c r="M840" s="32">
        <v>4.2</v>
      </c>
      <c r="N840" s="32">
        <v>29</v>
      </c>
      <c r="O840" s="33">
        <v>0.54459999999999997</v>
      </c>
      <c r="P840" s="34">
        <f t="shared" si="92"/>
        <v>328.48341772151895</v>
      </c>
      <c r="Q840" s="31">
        <f t="shared" si="93"/>
        <v>166775</v>
      </c>
      <c r="R840" s="36">
        <f t="shared" si="94"/>
        <v>20013</v>
      </c>
      <c r="S840" s="36">
        <f t="shared" si="95"/>
        <v>138185</v>
      </c>
      <c r="T840" s="36">
        <f t="shared" si="96"/>
        <v>2595.0189999999998</v>
      </c>
      <c r="U840" s="36">
        <f t="shared" si="97"/>
        <v>1565223.4854430377</v>
      </c>
    </row>
    <row r="841" spans="1:21" s="27" customFormat="1" x14ac:dyDescent="0.2">
      <c r="A841" s="13">
        <v>2016</v>
      </c>
      <c r="B841" s="13" t="s">
        <v>39</v>
      </c>
      <c r="C841" s="14">
        <v>3.3</v>
      </c>
      <c r="D841" s="13" t="s">
        <v>83</v>
      </c>
      <c r="E841" s="27" t="s">
        <v>44</v>
      </c>
      <c r="F841" s="27" t="s">
        <v>18</v>
      </c>
      <c r="G841" s="28" t="s">
        <v>88</v>
      </c>
      <c r="H841" s="35">
        <f>55674+53199</f>
        <v>108873</v>
      </c>
      <c r="I841" s="27">
        <f>114+108</f>
        <v>222</v>
      </c>
      <c r="J841" s="30">
        <v>90</v>
      </c>
      <c r="K841" s="35">
        <f t="shared" si="91"/>
        <v>1209.7</v>
      </c>
      <c r="L841" s="32">
        <v>37.200000000000003</v>
      </c>
      <c r="M841" s="32">
        <v>3.9</v>
      </c>
      <c r="N841" s="32">
        <v>32.18</v>
      </c>
      <c r="O841" s="33">
        <v>0.57750000000000001</v>
      </c>
      <c r="P841" s="34">
        <f t="shared" si="92"/>
        <v>698.60175000000004</v>
      </c>
      <c r="Q841" s="31">
        <f t="shared" si="93"/>
        <v>4050075.6</v>
      </c>
      <c r="R841" s="36">
        <f t="shared" si="94"/>
        <v>424604.7</v>
      </c>
      <c r="S841" s="36">
        <f t="shared" si="95"/>
        <v>3503533.14</v>
      </c>
      <c r="T841" s="36">
        <f t="shared" si="96"/>
        <v>62874.157500000001</v>
      </c>
      <c r="U841" s="36">
        <f t="shared" si="97"/>
        <v>76058868.327749997</v>
      </c>
    </row>
    <row r="842" spans="1:21" s="27" customFormat="1" x14ac:dyDescent="0.2">
      <c r="A842" s="13">
        <v>2016</v>
      </c>
      <c r="B842" s="13" t="s">
        <v>19</v>
      </c>
      <c r="C842" s="14">
        <v>4</v>
      </c>
      <c r="D842" s="13" t="s">
        <v>83</v>
      </c>
      <c r="E842" s="27" t="s">
        <v>44</v>
      </c>
      <c r="F842" s="27" t="s">
        <v>21</v>
      </c>
      <c r="G842" s="28" t="s">
        <v>87</v>
      </c>
      <c r="H842" s="35">
        <v>61213</v>
      </c>
      <c r="I842" s="27">
        <v>129</v>
      </c>
      <c r="J842" s="30">
        <v>50</v>
      </c>
      <c r="K842" s="35">
        <f t="shared" si="91"/>
        <v>1224.26</v>
      </c>
      <c r="L842" s="32">
        <v>34.5</v>
      </c>
      <c r="M842" s="32">
        <v>4.6100000000000003</v>
      </c>
      <c r="N842" s="32">
        <v>30.6</v>
      </c>
      <c r="O842" s="33">
        <v>0.53059999999999996</v>
      </c>
      <c r="P842" s="34">
        <f t="shared" si="92"/>
        <v>649.59235599999988</v>
      </c>
      <c r="Q842" s="31">
        <f t="shared" si="93"/>
        <v>2111848.5</v>
      </c>
      <c r="R842" s="36">
        <f t="shared" si="94"/>
        <v>282191.93</v>
      </c>
      <c r="S842" s="36">
        <f t="shared" si="95"/>
        <v>1873117.8</v>
      </c>
      <c r="T842" s="36">
        <f t="shared" si="96"/>
        <v>32479.617799999996</v>
      </c>
      <c r="U842" s="36">
        <f t="shared" si="97"/>
        <v>39763496.887827992</v>
      </c>
    </row>
    <row r="843" spans="1:21" s="27" customFormat="1" x14ac:dyDescent="0.2">
      <c r="A843" s="13">
        <v>2016</v>
      </c>
      <c r="B843" s="13" t="s">
        <v>17</v>
      </c>
      <c r="C843" s="14"/>
      <c r="D843" s="13" t="s">
        <v>83</v>
      </c>
      <c r="E843" s="27" t="s">
        <v>44</v>
      </c>
      <c r="F843" s="27" t="s">
        <v>107</v>
      </c>
      <c r="G843" s="28" t="s">
        <v>78</v>
      </c>
      <c r="H843" s="35">
        <v>29032</v>
      </c>
      <c r="I843" s="27">
        <v>58</v>
      </c>
      <c r="J843" s="30">
        <v>64</v>
      </c>
      <c r="K843" s="35">
        <f t="shared" si="91"/>
        <v>453.625</v>
      </c>
      <c r="L843" s="32">
        <v>36.200000000000003</v>
      </c>
      <c r="M843" s="32">
        <v>4.4800000000000004</v>
      </c>
      <c r="N843" s="32">
        <v>30.4</v>
      </c>
      <c r="O843" s="33">
        <v>0.53110000000000002</v>
      </c>
      <c r="P843" s="34">
        <f t="shared" si="92"/>
        <v>240.92023750000001</v>
      </c>
      <c r="Q843" s="31">
        <f t="shared" si="93"/>
        <v>1050958.4000000001</v>
      </c>
      <c r="R843" s="36">
        <f t="shared" si="94"/>
        <v>130063.36000000002</v>
      </c>
      <c r="S843" s="36">
        <f t="shared" si="95"/>
        <v>882572.79999999993</v>
      </c>
      <c r="T843" s="36">
        <f t="shared" si="96"/>
        <v>15418.895200000001</v>
      </c>
      <c r="U843" s="36">
        <f t="shared" si="97"/>
        <v>6994396.3351000007</v>
      </c>
    </row>
    <row r="844" spans="1:21" s="27" customFormat="1" x14ac:dyDescent="0.2">
      <c r="A844" s="13">
        <v>2016</v>
      </c>
      <c r="B844" s="13" t="s">
        <v>39</v>
      </c>
      <c r="C844" s="14"/>
      <c r="D844" s="13" t="s">
        <v>83</v>
      </c>
      <c r="E844" s="27" t="s">
        <v>44</v>
      </c>
      <c r="F844" s="27" t="s">
        <v>104</v>
      </c>
      <c r="G844" s="28" t="s">
        <v>78</v>
      </c>
      <c r="H844" s="35">
        <v>200587</v>
      </c>
      <c r="I844" s="27">
        <v>409</v>
      </c>
      <c r="J844" s="30">
        <v>120</v>
      </c>
      <c r="K844" s="35">
        <f t="shared" si="91"/>
        <v>1671.5583333333334</v>
      </c>
      <c r="L844" s="32">
        <v>36.159999999999997</v>
      </c>
      <c r="M844" s="32">
        <v>4.18</v>
      </c>
      <c r="N844" s="32">
        <v>30.07</v>
      </c>
      <c r="O844" s="33">
        <v>0.56840000000000002</v>
      </c>
      <c r="P844" s="34">
        <f t="shared" si="92"/>
        <v>950.11375666666675</v>
      </c>
      <c r="Q844" s="31">
        <f t="shared" si="93"/>
        <v>7253225.919999999</v>
      </c>
      <c r="R844" s="36">
        <f t="shared" si="94"/>
        <v>838453.65999999992</v>
      </c>
      <c r="S844" s="36">
        <f t="shared" si="95"/>
        <v>6031651.0899999999</v>
      </c>
      <c r="T844" s="36">
        <f t="shared" si="96"/>
        <v>114013.6508</v>
      </c>
      <c r="U844" s="36">
        <f t="shared" si="97"/>
        <v>190580468.1084967</v>
      </c>
    </row>
    <row r="845" spans="1:21" s="27" customFormat="1" x14ac:dyDescent="0.2">
      <c r="A845" s="13">
        <v>2016</v>
      </c>
      <c r="B845" s="13" t="s">
        <v>39</v>
      </c>
      <c r="C845" s="14"/>
      <c r="D845" s="13" t="s">
        <v>83</v>
      </c>
      <c r="E845" s="27" t="s">
        <v>44</v>
      </c>
      <c r="F845" s="27" t="s">
        <v>36</v>
      </c>
      <c r="G845" s="28" t="s">
        <v>87</v>
      </c>
      <c r="H845" s="35">
        <v>163425</v>
      </c>
      <c r="I845" s="27">
        <v>336</v>
      </c>
      <c r="J845" s="30">
        <v>123</v>
      </c>
      <c r="K845" s="35">
        <f t="shared" si="91"/>
        <v>1328.6585365853659</v>
      </c>
      <c r="L845" s="32">
        <v>36.6</v>
      </c>
      <c r="M845" s="32">
        <v>4.51</v>
      </c>
      <c r="N845" s="32">
        <v>31.13</v>
      </c>
      <c r="O845" s="33">
        <v>0.55049999999999999</v>
      </c>
      <c r="P845" s="34">
        <f t="shared" si="92"/>
        <v>731.4265243902438</v>
      </c>
      <c r="Q845" s="31">
        <f t="shared" si="93"/>
        <v>5981355</v>
      </c>
      <c r="R845" s="36">
        <f t="shared" si="94"/>
        <v>737046.75</v>
      </c>
      <c r="S845" s="36">
        <f t="shared" si="95"/>
        <v>5087420.25</v>
      </c>
      <c r="T845" s="36">
        <f t="shared" si="96"/>
        <v>89965.462499999994</v>
      </c>
      <c r="U845" s="36">
        <f t="shared" si="97"/>
        <v>119533379.7484756</v>
      </c>
    </row>
    <row r="846" spans="1:21" s="27" customFormat="1" x14ac:dyDescent="0.2">
      <c r="A846" s="13">
        <v>2016</v>
      </c>
      <c r="B846" s="13" t="s">
        <v>17</v>
      </c>
      <c r="C846" s="14"/>
      <c r="D846" s="13" t="s">
        <v>83</v>
      </c>
      <c r="E846" s="27" t="s">
        <v>44</v>
      </c>
      <c r="F846" s="27" t="s">
        <v>104</v>
      </c>
      <c r="G846" s="28" t="s">
        <v>78</v>
      </c>
      <c r="H846" s="35">
        <v>95059</v>
      </c>
      <c r="I846" s="27">
        <v>187</v>
      </c>
      <c r="J846" s="30">
        <v>108</v>
      </c>
      <c r="K846" s="35">
        <f t="shared" si="91"/>
        <v>880.17592592592598</v>
      </c>
      <c r="L846" s="32">
        <v>36.5</v>
      </c>
      <c r="M846" s="32">
        <v>4.7300000000000004</v>
      </c>
      <c r="N846" s="32">
        <v>30.3</v>
      </c>
      <c r="O846" s="33">
        <v>0.55420000000000003</v>
      </c>
      <c r="P846" s="34">
        <f t="shared" si="92"/>
        <v>487.79349814814816</v>
      </c>
      <c r="Q846" s="31">
        <f t="shared" si="93"/>
        <v>3469653.5</v>
      </c>
      <c r="R846" s="36">
        <f t="shared" si="94"/>
        <v>449629.07000000007</v>
      </c>
      <c r="S846" s="36">
        <f t="shared" si="95"/>
        <v>2880287.7</v>
      </c>
      <c r="T846" s="36">
        <f t="shared" si="96"/>
        <v>52681.697800000002</v>
      </c>
      <c r="U846" s="36">
        <f t="shared" si="97"/>
        <v>46369162.140464813</v>
      </c>
    </row>
    <row r="847" spans="1:21" s="27" customFormat="1" x14ac:dyDescent="0.2">
      <c r="A847" s="13">
        <v>2016</v>
      </c>
      <c r="B847" s="13" t="s">
        <v>17</v>
      </c>
      <c r="C847" s="14"/>
      <c r="D847" s="13" t="s">
        <v>83</v>
      </c>
      <c r="E847" s="27" t="s">
        <v>44</v>
      </c>
      <c r="F847" s="27" t="s">
        <v>104</v>
      </c>
      <c r="G847" s="28" t="s">
        <v>78</v>
      </c>
      <c r="H847" s="35">
        <v>430656</v>
      </c>
      <c r="I847" s="27">
        <v>871</v>
      </c>
      <c r="J847" s="30">
        <v>295</v>
      </c>
      <c r="K847" s="35">
        <f t="shared" si="91"/>
        <v>1459.8508474576272</v>
      </c>
      <c r="L847" s="32">
        <v>36.1</v>
      </c>
      <c r="M847" s="32">
        <v>4.55</v>
      </c>
      <c r="N847" s="32">
        <v>29</v>
      </c>
      <c r="O847" s="33">
        <v>0.56159999999999999</v>
      </c>
      <c r="P847" s="34">
        <f t="shared" si="92"/>
        <v>819.85223593220337</v>
      </c>
      <c r="Q847" s="31">
        <f t="shared" si="93"/>
        <v>15546681.600000001</v>
      </c>
      <c r="R847" s="36">
        <f t="shared" si="94"/>
        <v>1959484.7999999998</v>
      </c>
      <c r="S847" s="36">
        <f t="shared" si="95"/>
        <v>12489024</v>
      </c>
      <c r="T847" s="36">
        <f t="shared" si="96"/>
        <v>241856.40959999998</v>
      </c>
      <c r="U847" s="36">
        <f t="shared" si="97"/>
        <v>353074284.51761895</v>
      </c>
    </row>
    <row r="848" spans="1:21" s="27" customFormat="1" x14ac:dyDescent="0.2">
      <c r="A848" s="13">
        <v>2016</v>
      </c>
      <c r="B848" s="13" t="s">
        <v>17</v>
      </c>
      <c r="C848" s="14"/>
      <c r="D848" s="13" t="s">
        <v>83</v>
      </c>
      <c r="E848" s="27" t="s">
        <v>44</v>
      </c>
      <c r="F848" s="27" t="s">
        <v>104</v>
      </c>
      <c r="G848" s="28" t="s">
        <v>78</v>
      </c>
      <c r="H848" s="35">
        <v>70547</v>
      </c>
      <c r="I848" s="27">
        <v>142</v>
      </c>
      <c r="J848" s="30">
        <v>84</v>
      </c>
      <c r="K848" s="35">
        <f t="shared" si="91"/>
        <v>839.84523809523807</v>
      </c>
      <c r="L848" s="32">
        <v>35.5</v>
      </c>
      <c r="M848" s="32">
        <v>4.76</v>
      </c>
      <c r="N848" s="32">
        <v>28.6</v>
      </c>
      <c r="O848" s="33">
        <v>0.55369999999999997</v>
      </c>
      <c r="P848" s="34">
        <f t="shared" si="92"/>
        <v>465.02230833333334</v>
      </c>
      <c r="Q848" s="31">
        <f t="shared" si="93"/>
        <v>2504418.5</v>
      </c>
      <c r="R848" s="36">
        <f t="shared" si="94"/>
        <v>335803.72</v>
      </c>
      <c r="S848" s="36">
        <f t="shared" si="95"/>
        <v>2017644.2000000002</v>
      </c>
      <c r="T848" s="36">
        <f t="shared" si="96"/>
        <v>39061.873899999999</v>
      </c>
      <c r="U848" s="36">
        <f t="shared" si="97"/>
        <v>32805928.785991669</v>
      </c>
    </row>
    <row r="849" spans="1:21" s="27" customFormat="1" x14ac:dyDescent="0.2">
      <c r="A849" s="13">
        <v>2016</v>
      </c>
      <c r="B849" s="13" t="s">
        <v>39</v>
      </c>
      <c r="C849" s="14"/>
      <c r="D849" s="13" t="s">
        <v>83</v>
      </c>
      <c r="E849" s="27" t="s">
        <v>44</v>
      </c>
      <c r="F849" s="27" t="s">
        <v>48</v>
      </c>
      <c r="G849" s="28" t="s">
        <v>86</v>
      </c>
      <c r="H849" s="35">
        <v>101791</v>
      </c>
      <c r="I849" s="27">
        <v>210</v>
      </c>
      <c r="J849" s="30">
        <v>55</v>
      </c>
      <c r="K849" s="35">
        <f t="shared" si="91"/>
        <v>1850.7454545454545</v>
      </c>
      <c r="L849" s="32">
        <v>35.9</v>
      </c>
      <c r="M849" s="32">
        <v>3.7</v>
      </c>
      <c r="N849" s="32">
        <v>31</v>
      </c>
      <c r="O849" s="33">
        <v>0.56399999999999995</v>
      </c>
      <c r="P849" s="34">
        <f t="shared" si="92"/>
        <v>1043.8204363636362</v>
      </c>
      <c r="Q849" s="31">
        <f t="shared" si="93"/>
        <v>3654296.9</v>
      </c>
      <c r="R849" s="36">
        <f t="shared" si="94"/>
        <v>376626.7</v>
      </c>
      <c r="S849" s="36">
        <f t="shared" si="95"/>
        <v>3155521</v>
      </c>
      <c r="T849" s="36">
        <f t="shared" si="96"/>
        <v>57410.123999999996</v>
      </c>
      <c r="U849" s="36">
        <f t="shared" si="97"/>
        <v>106251526.0378909</v>
      </c>
    </row>
    <row r="850" spans="1:21" s="27" customFormat="1" x14ac:dyDescent="0.2">
      <c r="A850" s="13">
        <v>2016</v>
      </c>
      <c r="B850" s="13" t="s">
        <v>117</v>
      </c>
      <c r="C850" s="14">
        <v>3.75</v>
      </c>
      <c r="D850" s="13" t="s">
        <v>83</v>
      </c>
      <c r="E850" s="27" t="s">
        <v>44</v>
      </c>
      <c r="F850" s="27" t="s">
        <v>48</v>
      </c>
      <c r="G850" s="28" t="s">
        <v>86</v>
      </c>
      <c r="H850" s="35">
        <v>67536</v>
      </c>
      <c r="I850" s="27">
        <v>139</v>
      </c>
      <c r="J850" s="30">
        <v>53</v>
      </c>
      <c r="K850" s="35">
        <f t="shared" si="91"/>
        <v>1274.2641509433963</v>
      </c>
      <c r="L850" s="32">
        <v>36.6</v>
      </c>
      <c r="M850" s="32">
        <v>3.98</v>
      </c>
      <c r="N850" s="32">
        <v>30.9</v>
      </c>
      <c r="O850" s="33">
        <v>0.57389999999999997</v>
      </c>
      <c r="P850" s="34">
        <f t="shared" si="92"/>
        <v>731.3001962264151</v>
      </c>
      <c r="Q850" s="31">
        <f t="shared" si="93"/>
        <v>2471817.6</v>
      </c>
      <c r="R850" s="36">
        <f t="shared" si="94"/>
        <v>268793.27999999997</v>
      </c>
      <c r="S850" s="36">
        <f t="shared" si="95"/>
        <v>2086862.4</v>
      </c>
      <c r="T850" s="36">
        <f t="shared" si="96"/>
        <v>38758.910400000001</v>
      </c>
      <c r="U850" s="36">
        <f t="shared" si="97"/>
        <v>49389090.052347168</v>
      </c>
    </row>
    <row r="851" spans="1:21" s="27" customFormat="1" x14ac:dyDescent="0.2">
      <c r="A851" s="13">
        <v>2016</v>
      </c>
      <c r="B851" s="13" t="s">
        <v>17</v>
      </c>
      <c r="C851" s="14"/>
      <c r="D851" s="13" t="s">
        <v>83</v>
      </c>
      <c r="E851" s="27" t="s">
        <v>44</v>
      </c>
      <c r="F851" s="27" t="s">
        <v>104</v>
      </c>
      <c r="G851" s="28" t="s">
        <v>78</v>
      </c>
      <c r="H851" s="35">
        <v>70547</v>
      </c>
      <c r="I851" s="27">
        <v>142</v>
      </c>
      <c r="J851" s="30">
        <v>84</v>
      </c>
      <c r="K851" s="35">
        <f t="shared" si="91"/>
        <v>839.84523809523807</v>
      </c>
      <c r="L851" s="32">
        <v>35.5</v>
      </c>
      <c r="M851" s="32">
        <v>4.76</v>
      </c>
      <c r="N851" s="32">
        <v>28.6</v>
      </c>
      <c r="O851" s="33">
        <v>0.55369999999999997</v>
      </c>
      <c r="P851" s="34">
        <f t="shared" si="92"/>
        <v>465.02230833333334</v>
      </c>
      <c r="Q851" s="31">
        <f t="shared" si="93"/>
        <v>2504418.5</v>
      </c>
      <c r="R851" s="36">
        <f t="shared" si="94"/>
        <v>335803.72</v>
      </c>
      <c r="S851" s="36">
        <f t="shared" si="95"/>
        <v>2017644.2000000002</v>
      </c>
      <c r="T851" s="36">
        <f t="shared" si="96"/>
        <v>39061.873899999999</v>
      </c>
      <c r="U851" s="36">
        <f t="shared" si="97"/>
        <v>32805928.785991669</v>
      </c>
    </row>
    <row r="852" spans="1:21" s="27" customFormat="1" x14ac:dyDescent="0.2">
      <c r="A852" s="13">
        <v>2016</v>
      </c>
      <c r="B852" s="13" t="s">
        <v>17</v>
      </c>
      <c r="C852" s="14"/>
      <c r="D852" s="13" t="s">
        <v>82</v>
      </c>
      <c r="E852" s="27" t="s">
        <v>42</v>
      </c>
      <c r="F852" s="27" t="s">
        <v>43</v>
      </c>
      <c r="G852" s="28" t="s">
        <v>78</v>
      </c>
      <c r="H852" s="35">
        <v>60617</v>
      </c>
      <c r="I852" s="27">
        <v>122</v>
      </c>
      <c r="J852" s="30">
        <v>50.5</v>
      </c>
      <c r="K852" s="35">
        <f t="shared" si="91"/>
        <v>1200.3366336633662</v>
      </c>
      <c r="L852" s="32">
        <v>34.6</v>
      </c>
      <c r="M852" s="32">
        <v>5.0999999999999996</v>
      </c>
      <c r="N852" s="32">
        <v>29.8</v>
      </c>
      <c r="O852" s="33">
        <v>0.52129999999999999</v>
      </c>
      <c r="P852" s="34">
        <f t="shared" si="92"/>
        <v>625.73548712871286</v>
      </c>
      <c r="Q852" s="31">
        <f t="shared" si="93"/>
        <v>2097348.2000000002</v>
      </c>
      <c r="R852" s="36">
        <f t="shared" si="94"/>
        <v>309146.69999999995</v>
      </c>
      <c r="S852" s="36">
        <f t="shared" si="95"/>
        <v>1806386.6</v>
      </c>
      <c r="T852" s="36">
        <f t="shared" si="96"/>
        <v>31599.642100000001</v>
      </c>
      <c r="U852" s="36">
        <f t="shared" si="97"/>
        <v>37930208.023281187</v>
      </c>
    </row>
    <row r="853" spans="1:21" s="27" customFormat="1" x14ac:dyDescent="0.2">
      <c r="A853" s="13">
        <v>2016</v>
      </c>
      <c r="B853" s="13" t="s">
        <v>17</v>
      </c>
      <c r="C853" s="14"/>
      <c r="D853" s="13" t="s">
        <v>82</v>
      </c>
      <c r="E853" s="27" t="s">
        <v>42</v>
      </c>
      <c r="F853" s="27" t="s">
        <v>43</v>
      </c>
      <c r="G853" s="28" t="s">
        <v>78</v>
      </c>
      <c r="H853" s="35">
        <v>11846</v>
      </c>
      <c r="I853" s="27">
        <v>24</v>
      </c>
      <c r="J853" s="30">
        <v>10.1</v>
      </c>
      <c r="K853" s="35">
        <f t="shared" si="91"/>
        <v>1172.871287128713</v>
      </c>
      <c r="L853" s="32">
        <v>36.4</v>
      </c>
      <c r="M853" s="32">
        <v>4.7</v>
      </c>
      <c r="N853" s="32">
        <v>31.3</v>
      </c>
      <c r="O853" s="33">
        <v>0.56889999999999996</v>
      </c>
      <c r="P853" s="34">
        <f t="shared" si="92"/>
        <v>667.2464752475247</v>
      </c>
      <c r="Q853" s="31">
        <f t="shared" si="93"/>
        <v>431194.39999999997</v>
      </c>
      <c r="R853" s="36">
        <f t="shared" si="94"/>
        <v>55676.200000000004</v>
      </c>
      <c r="S853" s="36">
        <f t="shared" si="95"/>
        <v>370779.8</v>
      </c>
      <c r="T853" s="36">
        <f t="shared" si="96"/>
        <v>6739.1893999999993</v>
      </c>
      <c r="U853" s="36">
        <f t="shared" si="97"/>
        <v>7904201.7457821779</v>
      </c>
    </row>
    <row r="854" spans="1:21" s="27" customFormat="1" x14ac:dyDescent="0.2">
      <c r="A854" s="13">
        <v>2016</v>
      </c>
      <c r="B854" s="13" t="s">
        <v>17</v>
      </c>
      <c r="C854" s="14"/>
      <c r="D854" s="13" t="s">
        <v>83</v>
      </c>
      <c r="E854" s="27" t="s">
        <v>44</v>
      </c>
      <c r="F854" s="27" t="s">
        <v>107</v>
      </c>
      <c r="G854" s="28" t="s">
        <v>87</v>
      </c>
      <c r="H854" s="35">
        <v>60898</v>
      </c>
      <c r="I854" s="27">
        <v>125</v>
      </c>
      <c r="J854" s="30">
        <v>102.8</v>
      </c>
      <c r="K854" s="35">
        <f t="shared" si="91"/>
        <v>592.39299610894943</v>
      </c>
      <c r="L854" s="32">
        <v>35</v>
      </c>
      <c r="M854" s="32">
        <v>4.78</v>
      </c>
      <c r="N854" s="32">
        <v>30.5</v>
      </c>
      <c r="O854" s="33">
        <v>0.55420000000000003</v>
      </c>
      <c r="P854" s="34">
        <f t="shared" si="92"/>
        <v>328.30419844357976</v>
      </c>
      <c r="Q854" s="31">
        <f t="shared" si="93"/>
        <v>2131430</v>
      </c>
      <c r="R854" s="36">
        <f t="shared" si="94"/>
        <v>291092.44</v>
      </c>
      <c r="S854" s="36">
        <f t="shared" si="95"/>
        <v>1857389</v>
      </c>
      <c r="T854" s="36">
        <f t="shared" si="96"/>
        <v>33749.671600000001</v>
      </c>
      <c r="U854" s="36">
        <f t="shared" si="97"/>
        <v>19993069.076817121</v>
      </c>
    </row>
    <row r="855" spans="1:21" s="27" customFormat="1" x14ac:dyDescent="0.2">
      <c r="A855" s="13">
        <v>2016</v>
      </c>
      <c r="B855" s="13" t="s">
        <v>17</v>
      </c>
      <c r="C855" s="14"/>
      <c r="D855" s="13" t="s">
        <v>82</v>
      </c>
      <c r="E855" s="27" t="s">
        <v>42</v>
      </c>
      <c r="F855" s="27" t="s">
        <v>43</v>
      </c>
      <c r="G855" s="28" t="s">
        <v>78</v>
      </c>
      <c r="H855" s="35">
        <v>75701</v>
      </c>
      <c r="I855" s="27">
        <v>150</v>
      </c>
      <c r="J855" s="30">
        <v>51</v>
      </c>
      <c r="K855" s="35">
        <f t="shared" si="91"/>
        <v>1484.3333333333333</v>
      </c>
      <c r="L855" s="32">
        <v>36.299999999999997</v>
      </c>
      <c r="M855" s="32">
        <v>4.9000000000000004</v>
      </c>
      <c r="N855" s="32">
        <v>30.6</v>
      </c>
      <c r="O855" s="33">
        <v>0.5474</v>
      </c>
      <c r="P855" s="34">
        <f t="shared" si="92"/>
        <v>812.52406666666673</v>
      </c>
      <c r="Q855" s="31">
        <f t="shared" si="93"/>
        <v>2747946.3</v>
      </c>
      <c r="R855" s="36">
        <f t="shared" si="94"/>
        <v>370934.9</v>
      </c>
      <c r="S855" s="36">
        <f t="shared" si="95"/>
        <v>2316450.6</v>
      </c>
      <c r="T855" s="36">
        <f t="shared" si="96"/>
        <v>41438.727400000003</v>
      </c>
      <c r="U855" s="36">
        <f t="shared" si="97"/>
        <v>61508884.370733336</v>
      </c>
    </row>
    <row r="856" spans="1:21" s="27" customFormat="1" x14ac:dyDescent="0.2">
      <c r="A856" s="13">
        <v>2016</v>
      </c>
      <c r="B856" s="13" t="s">
        <v>17</v>
      </c>
      <c r="C856" s="14"/>
      <c r="D856" s="13" t="s">
        <v>83</v>
      </c>
      <c r="E856" s="27" t="s">
        <v>44</v>
      </c>
      <c r="F856" s="27" t="s">
        <v>21</v>
      </c>
      <c r="G856" s="28" t="s">
        <v>86</v>
      </c>
      <c r="H856" s="35">
        <v>13314</v>
      </c>
      <c r="I856" s="27">
        <v>27</v>
      </c>
      <c r="J856" s="30">
        <v>20</v>
      </c>
      <c r="K856" s="35">
        <f t="shared" si="91"/>
        <v>665.7</v>
      </c>
      <c r="L856" s="32">
        <v>35.1</v>
      </c>
      <c r="M856" s="32">
        <v>4.26</v>
      </c>
      <c r="N856" s="32">
        <v>29.1</v>
      </c>
      <c r="O856" s="33">
        <v>0.55800000000000005</v>
      </c>
      <c r="P856" s="34">
        <f t="shared" si="92"/>
        <v>371.4606</v>
      </c>
      <c r="Q856" s="31">
        <f t="shared" si="93"/>
        <v>467321.4</v>
      </c>
      <c r="R856" s="36">
        <f t="shared" si="94"/>
        <v>56717.64</v>
      </c>
      <c r="S856" s="36">
        <f t="shared" si="95"/>
        <v>387437.4</v>
      </c>
      <c r="T856" s="36">
        <f t="shared" si="96"/>
        <v>7429.2120000000004</v>
      </c>
      <c r="U856" s="36">
        <f t="shared" si="97"/>
        <v>4945626.4283999996</v>
      </c>
    </row>
    <row r="857" spans="1:21" s="27" customFormat="1" x14ac:dyDescent="0.2">
      <c r="A857" s="13">
        <v>2016</v>
      </c>
      <c r="B857" s="13" t="s">
        <v>17</v>
      </c>
      <c r="C857" s="14"/>
      <c r="D857" s="13" t="s">
        <v>83</v>
      </c>
      <c r="E857" s="27" t="s">
        <v>44</v>
      </c>
      <c r="F857" s="27" t="s">
        <v>21</v>
      </c>
      <c r="G857" s="28" t="s">
        <v>86</v>
      </c>
      <c r="H857" s="35">
        <v>12516</v>
      </c>
      <c r="I857" s="27">
        <v>25</v>
      </c>
      <c r="J857" s="30">
        <v>35</v>
      </c>
      <c r="K857" s="35">
        <f t="shared" si="91"/>
        <v>357.6</v>
      </c>
      <c r="L857" s="32">
        <v>35.9</v>
      </c>
      <c r="M857" s="32">
        <v>4.2</v>
      </c>
      <c r="N857" s="32">
        <v>31.4</v>
      </c>
      <c r="O857" s="33">
        <v>0.53700000000000003</v>
      </c>
      <c r="P857" s="34">
        <f t="shared" si="92"/>
        <v>192.03120000000001</v>
      </c>
      <c r="Q857" s="31">
        <f t="shared" si="93"/>
        <v>449324.39999999997</v>
      </c>
      <c r="R857" s="36">
        <f t="shared" si="94"/>
        <v>52567.200000000004</v>
      </c>
      <c r="S857" s="36">
        <f t="shared" si="95"/>
        <v>393002.39999999997</v>
      </c>
      <c r="T857" s="36">
        <f t="shared" si="96"/>
        <v>6721.0920000000006</v>
      </c>
      <c r="U857" s="36">
        <f t="shared" si="97"/>
        <v>2403462.4992</v>
      </c>
    </row>
    <row r="858" spans="1:21" s="27" customFormat="1" x14ac:dyDescent="0.2">
      <c r="A858" s="13">
        <v>2016</v>
      </c>
      <c r="B858" s="13" t="s">
        <v>17</v>
      </c>
      <c r="C858" s="14"/>
      <c r="D858" s="13" t="s">
        <v>83</v>
      </c>
      <c r="E858" s="27" t="s">
        <v>44</v>
      </c>
      <c r="F858" s="27" t="s">
        <v>21</v>
      </c>
      <c r="G858" s="28" t="s">
        <v>86</v>
      </c>
      <c r="H858" s="35">
        <v>384576</v>
      </c>
      <c r="I858" s="27">
        <v>782</v>
      </c>
      <c r="J858" s="30">
        <v>400</v>
      </c>
      <c r="K858" s="35">
        <f t="shared" si="91"/>
        <v>961.44</v>
      </c>
      <c r="L858" s="32">
        <v>36.5</v>
      </c>
      <c r="M858" s="32">
        <v>4.45</v>
      </c>
      <c r="N858" s="32">
        <v>32</v>
      </c>
      <c r="O858" s="33">
        <v>0.56210000000000004</v>
      </c>
      <c r="P858" s="34">
        <f t="shared" si="92"/>
        <v>540.42542400000002</v>
      </c>
      <c r="Q858" s="31">
        <f t="shared" si="93"/>
        <v>14037024</v>
      </c>
      <c r="R858" s="36">
        <f t="shared" si="94"/>
        <v>1711363.2</v>
      </c>
      <c r="S858" s="36">
        <f t="shared" si="95"/>
        <v>12306432</v>
      </c>
      <c r="T858" s="36">
        <f t="shared" si="96"/>
        <v>216170.16960000002</v>
      </c>
      <c r="U858" s="36">
        <f t="shared" si="97"/>
        <v>207834647.86022401</v>
      </c>
    </row>
    <row r="859" spans="1:21" s="27" customFormat="1" x14ac:dyDescent="0.2">
      <c r="A859" s="13">
        <v>2016</v>
      </c>
      <c r="B859" s="13" t="s">
        <v>39</v>
      </c>
      <c r="C859" s="14">
        <v>3</v>
      </c>
      <c r="D859" s="13" t="s">
        <v>83</v>
      </c>
      <c r="E859" s="27" t="s">
        <v>44</v>
      </c>
      <c r="F859" s="27" t="s">
        <v>23</v>
      </c>
      <c r="G859" s="28" t="s">
        <v>86</v>
      </c>
      <c r="H859" s="35">
        <v>130466</v>
      </c>
      <c r="I859" s="27">
        <v>263</v>
      </c>
      <c r="J859" s="30">
        <v>98</v>
      </c>
      <c r="K859" s="35">
        <f t="shared" si="91"/>
        <v>1331.2857142857142</v>
      </c>
      <c r="L859" s="32">
        <v>36.5</v>
      </c>
      <c r="M859" s="32">
        <v>4.16</v>
      </c>
      <c r="N859" s="32">
        <v>31.9</v>
      </c>
      <c r="O859" s="33">
        <v>0.55479999999999996</v>
      </c>
      <c r="P859" s="34">
        <f t="shared" si="92"/>
        <v>738.59731428571433</v>
      </c>
      <c r="Q859" s="31">
        <f t="shared" si="93"/>
        <v>4762009</v>
      </c>
      <c r="R859" s="36">
        <f t="shared" si="94"/>
        <v>542738.56000000006</v>
      </c>
      <c r="S859" s="36">
        <f t="shared" si="95"/>
        <v>4161865.4</v>
      </c>
      <c r="T859" s="36">
        <f t="shared" si="96"/>
        <v>72382.536800000002</v>
      </c>
      <c r="U859" s="36">
        <f t="shared" si="97"/>
        <v>96361837.205600008</v>
      </c>
    </row>
    <row r="860" spans="1:21" s="27" customFormat="1" x14ac:dyDescent="0.2">
      <c r="A860" s="13">
        <v>2016</v>
      </c>
      <c r="B860" s="13" t="s">
        <v>17</v>
      </c>
      <c r="C860" s="14"/>
      <c r="D860" s="13" t="s">
        <v>82</v>
      </c>
      <c r="E860" s="27" t="s">
        <v>42</v>
      </c>
      <c r="F860" s="27" t="s">
        <v>43</v>
      </c>
      <c r="G860" s="28" t="s">
        <v>78</v>
      </c>
      <c r="H860" s="35">
        <v>129982</v>
      </c>
      <c r="I860" s="27">
        <v>257</v>
      </c>
      <c r="J860" s="30">
        <v>112</v>
      </c>
      <c r="K860" s="35">
        <f t="shared" si="91"/>
        <v>1160.5535714285713</v>
      </c>
      <c r="L860" s="32">
        <v>36.1</v>
      </c>
      <c r="M860" s="32">
        <v>4.8</v>
      </c>
      <c r="N860" s="32">
        <v>30.2</v>
      </c>
      <c r="O860" s="33">
        <v>0.53010000000000002</v>
      </c>
      <c r="P860" s="34">
        <f t="shared" si="92"/>
        <v>615.20944821428577</v>
      </c>
      <c r="Q860" s="31">
        <f t="shared" si="93"/>
        <v>4692350.2</v>
      </c>
      <c r="R860" s="36">
        <f t="shared" si="94"/>
        <v>623913.6</v>
      </c>
      <c r="S860" s="36">
        <f t="shared" si="95"/>
        <v>3925456.4</v>
      </c>
      <c r="T860" s="36">
        <f t="shared" si="96"/>
        <v>68903.458200000008</v>
      </c>
      <c r="U860" s="36">
        <f t="shared" si="97"/>
        <v>79966154.497789294</v>
      </c>
    </row>
    <row r="861" spans="1:21" s="27" customFormat="1" x14ac:dyDescent="0.2">
      <c r="A861" s="13">
        <v>2016</v>
      </c>
      <c r="B861" s="13" t="s">
        <v>39</v>
      </c>
      <c r="C861" s="14"/>
      <c r="D861" s="13" t="s">
        <v>83</v>
      </c>
      <c r="E861" s="27" t="s">
        <v>44</v>
      </c>
      <c r="F861" s="27" t="s">
        <v>23</v>
      </c>
      <c r="G861" s="28" t="s">
        <v>86</v>
      </c>
      <c r="H861" s="35">
        <v>28377</v>
      </c>
      <c r="I861" s="27">
        <v>58</v>
      </c>
      <c r="J861" s="30">
        <v>22</v>
      </c>
      <c r="K861" s="35">
        <f t="shared" si="91"/>
        <v>1289.8636363636363</v>
      </c>
      <c r="L861" s="32">
        <v>37.200000000000003</v>
      </c>
      <c r="M861" s="32">
        <v>3.81</v>
      </c>
      <c r="N861" s="32">
        <v>32.5</v>
      </c>
      <c r="O861" s="33">
        <v>0.55400000000000005</v>
      </c>
      <c r="P861" s="34">
        <f t="shared" si="92"/>
        <v>714.58445454545461</v>
      </c>
      <c r="Q861" s="31">
        <f t="shared" si="93"/>
        <v>1055624.4000000001</v>
      </c>
      <c r="R861" s="36">
        <f t="shared" si="94"/>
        <v>108116.37</v>
      </c>
      <c r="S861" s="36">
        <f t="shared" si="95"/>
        <v>922252.5</v>
      </c>
      <c r="T861" s="36">
        <f t="shared" si="96"/>
        <v>15720.858000000002</v>
      </c>
      <c r="U861" s="36">
        <f t="shared" si="97"/>
        <v>20277763.066636365</v>
      </c>
    </row>
    <row r="862" spans="1:21" s="27" customFormat="1" x14ac:dyDescent="0.2">
      <c r="A862" s="13">
        <v>2016</v>
      </c>
      <c r="B862" s="13" t="s">
        <v>50</v>
      </c>
      <c r="C862" s="14"/>
      <c r="D862" s="13" t="s">
        <v>83</v>
      </c>
      <c r="E862" s="27" t="s">
        <v>44</v>
      </c>
      <c r="F862" s="27" t="s">
        <v>23</v>
      </c>
      <c r="G862" s="28" t="s">
        <v>86</v>
      </c>
      <c r="H862" s="35">
        <v>49559</v>
      </c>
      <c r="I862" s="27">
        <v>101</v>
      </c>
      <c r="J862" s="30">
        <v>60</v>
      </c>
      <c r="K862" s="35">
        <f t="shared" si="91"/>
        <v>825.98333333333335</v>
      </c>
      <c r="L862" s="32">
        <v>34.9</v>
      </c>
      <c r="M862" s="32">
        <v>5.0999999999999996</v>
      </c>
      <c r="N862" s="32">
        <v>31.8</v>
      </c>
      <c r="O862" s="33">
        <v>0.52949999999999997</v>
      </c>
      <c r="P862" s="34">
        <f t="shared" si="92"/>
        <v>437.35817500000002</v>
      </c>
      <c r="Q862" s="31">
        <f t="shared" si="93"/>
        <v>1729609.0999999999</v>
      </c>
      <c r="R862" s="36">
        <f t="shared" si="94"/>
        <v>252750.9</v>
      </c>
      <c r="S862" s="36">
        <f t="shared" si="95"/>
        <v>1575976.2</v>
      </c>
      <c r="T862" s="36">
        <f t="shared" si="96"/>
        <v>26241.4905</v>
      </c>
      <c r="U862" s="36">
        <f t="shared" si="97"/>
        <v>21675033.794825003</v>
      </c>
    </row>
    <row r="863" spans="1:21" s="27" customFormat="1" x14ac:dyDescent="0.2">
      <c r="A863" s="13">
        <v>2016</v>
      </c>
      <c r="B863" s="13" t="s">
        <v>17</v>
      </c>
      <c r="C863" s="14"/>
      <c r="D863" s="13" t="s">
        <v>82</v>
      </c>
      <c r="E863" s="27" t="s">
        <v>42</v>
      </c>
      <c r="F863" s="27" t="s">
        <v>43</v>
      </c>
      <c r="G863" s="28" t="s">
        <v>78</v>
      </c>
      <c r="H863" s="35">
        <v>42035</v>
      </c>
      <c r="I863" s="27">
        <v>87</v>
      </c>
      <c r="J863" s="30">
        <v>37.5</v>
      </c>
      <c r="K863" s="35">
        <f t="shared" si="91"/>
        <v>1120.9333333333334</v>
      </c>
      <c r="L863" s="32">
        <v>34.299999999999997</v>
      </c>
      <c r="M863" s="32">
        <v>5.2</v>
      </c>
      <c r="N863" s="32">
        <v>29.3</v>
      </c>
      <c r="O863" s="33">
        <v>0.50819999999999999</v>
      </c>
      <c r="P863" s="34">
        <f t="shared" si="92"/>
        <v>569.65832</v>
      </c>
      <c r="Q863" s="31">
        <f t="shared" si="93"/>
        <v>1441800.4999999998</v>
      </c>
      <c r="R863" s="36">
        <f t="shared" si="94"/>
        <v>218582</v>
      </c>
      <c r="S863" s="36">
        <f t="shared" si="95"/>
        <v>1231625.5</v>
      </c>
      <c r="T863" s="36">
        <f t="shared" si="96"/>
        <v>21362.186999999998</v>
      </c>
      <c r="U863" s="36">
        <f t="shared" si="97"/>
        <v>23945587.481199998</v>
      </c>
    </row>
    <row r="864" spans="1:21" s="27" customFormat="1" x14ac:dyDescent="0.2">
      <c r="A864" s="13">
        <v>2016</v>
      </c>
      <c r="B864" s="13" t="s">
        <v>39</v>
      </c>
      <c r="C864" s="14"/>
      <c r="D864" s="13" t="s">
        <v>82</v>
      </c>
      <c r="E864" s="27" t="s">
        <v>77</v>
      </c>
      <c r="F864" s="27" t="s">
        <v>98</v>
      </c>
      <c r="G864" s="28" t="s">
        <v>79</v>
      </c>
      <c r="H864" s="35">
        <v>61290</v>
      </c>
      <c r="I864" s="27">
        <v>126</v>
      </c>
      <c r="J864" s="30">
        <v>40.299999999999997</v>
      </c>
      <c r="K864" s="35">
        <f t="shared" si="91"/>
        <v>1520.8436724565759</v>
      </c>
      <c r="L864" s="32">
        <v>36.299999999999997</v>
      </c>
      <c r="M864" s="32">
        <v>4.3600000000000003</v>
      </c>
      <c r="N864" s="32">
        <v>28.16</v>
      </c>
      <c r="O864" s="33">
        <v>0.55010000000000003</v>
      </c>
      <c r="P864" s="34">
        <f t="shared" si="92"/>
        <v>836.61610421836235</v>
      </c>
      <c r="Q864" s="31">
        <f t="shared" si="93"/>
        <v>2224827</v>
      </c>
      <c r="R864" s="36">
        <f t="shared" si="94"/>
        <v>267224.40000000002</v>
      </c>
      <c r="S864" s="36">
        <f t="shared" si="95"/>
        <v>1725926.3999999999</v>
      </c>
      <c r="T864" s="36">
        <f t="shared" si="96"/>
        <v>33715.629000000001</v>
      </c>
      <c r="U864" s="36">
        <f t="shared" si="97"/>
        <v>51276201.027543426</v>
      </c>
    </row>
    <row r="865" spans="1:21" s="27" customFormat="1" x14ac:dyDescent="0.2">
      <c r="A865" s="13">
        <v>2016</v>
      </c>
      <c r="B865" s="13" t="s">
        <v>17</v>
      </c>
      <c r="C865" s="14"/>
      <c r="D865" s="13" t="s">
        <v>82</v>
      </c>
      <c r="E865" s="27" t="s">
        <v>42</v>
      </c>
      <c r="F865" s="27" t="s">
        <v>43</v>
      </c>
      <c r="G865" s="28" t="s">
        <v>78</v>
      </c>
      <c r="H865" s="35">
        <v>1210372</v>
      </c>
      <c r="I865" s="27">
        <v>2455</v>
      </c>
      <c r="J865" s="30">
        <v>1003</v>
      </c>
      <c r="K865" s="35">
        <f t="shared" si="91"/>
        <v>1206.7517447657028</v>
      </c>
      <c r="L865" s="32">
        <v>36.5</v>
      </c>
      <c r="M865" s="32">
        <v>4.8</v>
      </c>
      <c r="N865" s="32">
        <v>30.9</v>
      </c>
      <c r="O865" s="33">
        <v>0.55979999999999996</v>
      </c>
      <c r="P865" s="34">
        <f t="shared" si="92"/>
        <v>675.53962671984038</v>
      </c>
      <c r="Q865" s="31">
        <f t="shared" si="93"/>
        <v>44178578</v>
      </c>
      <c r="R865" s="36">
        <f t="shared" si="94"/>
        <v>5809785.5999999996</v>
      </c>
      <c r="S865" s="36">
        <f t="shared" si="95"/>
        <v>37400494.799999997</v>
      </c>
      <c r="T865" s="36">
        <f t="shared" si="96"/>
        <v>677566.24559999991</v>
      </c>
      <c r="U865" s="36">
        <f t="shared" si="97"/>
        <v>817654249.07214665</v>
      </c>
    </row>
    <row r="866" spans="1:21" s="27" customFormat="1" x14ac:dyDescent="0.2">
      <c r="A866" s="13">
        <v>2016</v>
      </c>
      <c r="B866" s="13" t="s">
        <v>39</v>
      </c>
      <c r="C866" s="14"/>
      <c r="D866" s="13" t="s">
        <v>83</v>
      </c>
      <c r="E866" s="27" t="s">
        <v>118</v>
      </c>
      <c r="F866" s="27" t="s">
        <v>119</v>
      </c>
      <c r="G866" s="28" t="s">
        <v>78</v>
      </c>
      <c r="H866" s="35">
        <v>280505</v>
      </c>
      <c r="I866" s="27">
        <v>562</v>
      </c>
      <c r="J866" s="30">
        <v>128</v>
      </c>
      <c r="K866" s="35">
        <f t="shared" si="91"/>
        <v>2191.4453125</v>
      </c>
      <c r="L866" s="32">
        <v>36.119999999999997</v>
      </c>
      <c r="M866" s="32">
        <v>4.0999999999999996</v>
      </c>
      <c r="N866" s="32">
        <v>29.5</v>
      </c>
      <c r="O866" s="33">
        <v>0.54679999999999995</v>
      </c>
      <c r="P866" s="34">
        <f t="shared" si="92"/>
        <v>1198.2822968749999</v>
      </c>
      <c r="Q866" s="31">
        <f t="shared" si="93"/>
        <v>10131840.6</v>
      </c>
      <c r="R866" s="36">
        <f t="shared" si="94"/>
        <v>1150070.5</v>
      </c>
      <c r="S866" s="36">
        <f t="shared" si="95"/>
        <v>8274897.5</v>
      </c>
      <c r="T866" s="36">
        <f t="shared" si="96"/>
        <v>153380.13399999999</v>
      </c>
      <c r="U866" s="36">
        <f t="shared" si="97"/>
        <v>336124175.68492186</v>
      </c>
    </row>
    <row r="867" spans="1:21" s="27" customFormat="1" x14ac:dyDescent="0.2">
      <c r="A867" s="13">
        <v>2016</v>
      </c>
      <c r="B867" s="13" t="s">
        <v>17</v>
      </c>
      <c r="C867" s="14"/>
      <c r="D867" s="13" t="s">
        <v>82</v>
      </c>
      <c r="E867" s="27" t="s">
        <v>42</v>
      </c>
      <c r="F867" s="27" t="s">
        <v>43</v>
      </c>
      <c r="G867" s="28" t="s">
        <v>78</v>
      </c>
      <c r="H867" s="35">
        <v>75267</v>
      </c>
      <c r="I867" s="27">
        <v>151</v>
      </c>
      <c r="J867" s="30">
        <v>50</v>
      </c>
      <c r="K867" s="35">
        <f t="shared" si="91"/>
        <v>1505.34</v>
      </c>
      <c r="L867" s="32">
        <v>36.1</v>
      </c>
      <c r="M867" s="32">
        <v>4.5999999999999996</v>
      </c>
      <c r="N867" s="32">
        <v>31.1</v>
      </c>
      <c r="O867" s="33">
        <v>0.56030000000000002</v>
      </c>
      <c r="P867" s="34">
        <f t="shared" si="92"/>
        <v>843.44200200000012</v>
      </c>
      <c r="Q867" s="31">
        <f t="shared" si="93"/>
        <v>2717138.7</v>
      </c>
      <c r="R867" s="36">
        <f t="shared" si="94"/>
        <v>346228.19999999995</v>
      </c>
      <c r="S867" s="36">
        <f t="shared" si="95"/>
        <v>2340803.7000000002</v>
      </c>
      <c r="T867" s="36">
        <f t="shared" si="96"/>
        <v>42172.100100000003</v>
      </c>
      <c r="U867" s="36">
        <f t="shared" si="97"/>
        <v>63483349.16453401</v>
      </c>
    </row>
    <row r="868" spans="1:21" s="27" customFormat="1" x14ac:dyDescent="0.2">
      <c r="A868" s="13">
        <v>2016</v>
      </c>
      <c r="B868" s="13" t="s">
        <v>17</v>
      </c>
      <c r="C868" s="14"/>
      <c r="D868" s="13" t="s">
        <v>82</v>
      </c>
      <c r="E868" s="27" t="s">
        <v>42</v>
      </c>
      <c r="F868" s="27" t="s">
        <v>43</v>
      </c>
      <c r="G868" s="28" t="s">
        <v>78</v>
      </c>
      <c r="H868" s="35">
        <v>45017</v>
      </c>
      <c r="I868" s="27">
        <v>90</v>
      </c>
      <c r="J868" s="30">
        <v>30</v>
      </c>
      <c r="K868" s="35">
        <f t="shared" si="91"/>
        <v>1500.5666666666666</v>
      </c>
      <c r="L868" s="32">
        <v>37.1</v>
      </c>
      <c r="M868" s="32">
        <v>4.4000000000000004</v>
      </c>
      <c r="N868" s="32">
        <v>31.1</v>
      </c>
      <c r="O868" s="33">
        <v>0.56299999999999994</v>
      </c>
      <c r="P868" s="34">
        <f t="shared" si="92"/>
        <v>844.81903333333321</v>
      </c>
      <c r="Q868" s="31">
        <f t="shared" si="93"/>
        <v>1670130.7</v>
      </c>
      <c r="R868" s="36">
        <f t="shared" si="94"/>
        <v>198074.80000000002</v>
      </c>
      <c r="S868" s="36">
        <f t="shared" si="95"/>
        <v>1400028.7</v>
      </c>
      <c r="T868" s="36">
        <f t="shared" si="96"/>
        <v>25344.570999999996</v>
      </c>
      <c r="U868" s="36">
        <f t="shared" si="97"/>
        <v>38031218.423566662</v>
      </c>
    </row>
    <row r="869" spans="1:21" s="27" customFormat="1" x14ac:dyDescent="0.2">
      <c r="A869" s="13">
        <v>2016</v>
      </c>
      <c r="B869" s="13" t="s">
        <v>39</v>
      </c>
      <c r="C869" s="14"/>
      <c r="D869" s="13" t="s">
        <v>83</v>
      </c>
      <c r="E869" s="27" t="s">
        <v>44</v>
      </c>
      <c r="F869" s="27" t="s">
        <v>97</v>
      </c>
      <c r="G869" s="28" t="s">
        <v>78</v>
      </c>
      <c r="H869" s="35">
        <v>3180</v>
      </c>
      <c r="I869" s="27">
        <v>7</v>
      </c>
      <c r="J869" s="30">
        <v>2.76</v>
      </c>
      <c r="K869" s="35">
        <f t="shared" si="91"/>
        <v>1152.1739130434783</v>
      </c>
      <c r="L869" s="32">
        <v>35.14</v>
      </c>
      <c r="M869" s="32">
        <v>4.6100000000000003</v>
      </c>
      <c r="N869" s="32">
        <v>28.3</v>
      </c>
      <c r="O869" s="33">
        <v>0.5484</v>
      </c>
      <c r="P869" s="34">
        <f t="shared" si="92"/>
        <v>631.85217391304354</v>
      </c>
      <c r="Q869" s="31">
        <f t="shared" si="93"/>
        <v>111745.2</v>
      </c>
      <c r="R869" s="36">
        <f t="shared" si="94"/>
        <v>14659.800000000001</v>
      </c>
      <c r="S869" s="36">
        <f t="shared" si="95"/>
        <v>89994</v>
      </c>
      <c r="T869" s="36">
        <f t="shared" si="96"/>
        <v>1743.912</v>
      </c>
      <c r="U869" s="36">
        <f t="shared" si="97"/>
        <v>2009289.9130434785</v>
      </c>
    </row>
    <row r="870" spans="1:21" s="27" customFormat="1" x14ac:dyDescent="0.2">
      <c r="A870" s="13">
        <v>2016</v>
      </c>
      <c r="B870" s="13" t="s">
        <v>50</v>
      </c>
      <c r="C870" s="14"/>
      <c r="D870" s="13" t="s">
        <v>83</v>
      </c>
      <c r="E870" s="27" t="s">
        <v>44</v>
      </c>
      <c r="F870" s="27" t="s">
        <v>97</v>
      </c>
      <c r="G870" s="28" t="s">
        <v>78</v>
      </c>
      <c r="H870" s="35">
        <v>34016</v>
      </c>
      <c r="I870" s="27">
        <v>67</v>
      </c>
      <c r="J870" s="30">
        <v>31</v>
      </c>
      <c r="K870" s="35">
        <f t="shared" si="91"/>
        <v>1097.2903225806451</v>
      </c>
      <c r="L870" s="32">
        <v>34</v>
      </c>
      <c r="M870" s="32">
        <v>5.16</v>
      </c>
      <c r="N870" s="32">
        <v>28</v>
      </c>
      <c r="O870" s="33">
        <v>0.48530000000000001</v>
      </c>
      <c r="P870" s="34">
        <f t="shared" si="92"/>
        <v>532.51499354838711</v>
      </c>
      <c r="Q870" s="31">
        <f t="shared" si="93"/>
        <v>1156544</v>
      </c>
      <c r="R870" s="36">
        <f t="shared" si="94"/>
        <v>175522.56</v>
      </c>
      <c r="S870" s="36">
        <f t="shared" si="95"/>
        <v>952448</v>
      </c>
      <c r="T870" s="36">
        <f t="shared" si="96"/>
        <v>16507.964800000002</v>
      </c>
      <c r="U870" s="36">
        <f t="shared" si="97"/>
        <v>18114030.020541936</v>
      </c>
    </row>
    <row r="871" spans="1:21" s="27" customFormat="1" x14ac:dyDescent="0.2">
      <c r="A871" s="13">
        <v>2016</v>
      </c>
      <c r="B871" s="13" t="s">
        <v>50</v>
      </c>
      <c r="C871" s="14"/>
      <c r="D871" s="13" t="s">
        <v>83</v>
      </c>
      <c r="E871" s="27" t="s">
        <v>44</v>
      </c>
      <c r="F871" s="27" t="s">
        <v>36</v>
      </c>
      <c r="G871" s="28" t="s">
        <v>87</v>
      </c>
      <c r="H871" s="35">
        <v>64824</v>
      </c>
      <c r="I871" s="27">
        <v>137</v>
      </c>
      <c r="J871" s="30">
        <v>52</v>
      </c>
      <c r="K871" s="35">
        <f t="shared" si="91"/>
        <v>1246.6153846153845</v>
      </c>
      <c r="L871" s="32">
        <v>35.4</v>
      </c>
      <c r="M871" s="32">
        <v>4.6100000000000003</v>
      </c>
      <c r="N871" s="32">
        <v>32</v>
      </c>
      <c r="O871" s="33">
        <v>0.55679999999999996</v>
      </c>
      <c r="P871" s="34">
        <f t="shared" si="92"/>
        <v>694.11544615384616</v>
      </c>
      <c r="Q871" s="31">
        <f t="shared" si="93"/>
        <v>2294769.6</v>
      </c>
      <c r="R871" s="36">
        <f t="shared" si="94"/>
        <v>298838.64</v>
      </c>
      <c r="S871" s="36">
        <f t="shared" si="95"/>
        <v>2074368</v>
      </c>
      <c r="T871" s="36">
        <f t="shared" si="96"/>
        <v>36094.003199999999</v>
      </c>
      <c r="U871" s="36">
        <f t="shared" si="97"/>
        <v>44995339.681476921</v>
      </c>
    </row>
    <row r="872" spans="1:21" s="27" customFormat="1" x14ac:dyDescent="0.2">
      <c r="A872" s="13">
        <v>2016</v>
      </c>
      <c r="B872" s="13" t="s">
        <v>17</v>
      </c>
      <c r="C872" s="14"/>
      <c r="D872" s="13" t="s">
        <v>83</v>
      </c>
      <c r="E872" s="27" t="s">
        <v>44</v>
      </c>
      <c r="F872" s="27" t="s">
        <v>107</v>
      </c>
      <c r="G872" s="28" t="s">
        <v>87</v>
      </c>
      <c r="H872" s="35">
        <v>60898</v>
      </c>
      <c r="I872" s="27">
        <v>125</v>
      </c>
      <c r="J872" s="30">
        <v>102.8</v>
      </c>
      <c r="K872" s="35">
        <f t="shared" si="91"/>
        <v>592.39299610894943</v>
      </c>
      <c r="L872" s="32">
        <v>35</v>
      </c>
      <c r="M872" s="32">
        <v>4.78</v>
      </c>
      <c r="N872" s="32">
        <v>30.5</v>
      </c>
      <c r="O872" s="33">
        <v>0.55420000000000003</v>
      </c>
      <c r="P872" s="34">
        <f t="shared" si="92"/>
        <v>328.30419844357976</v>
      </c>
      <c r="Q872" s="31">
        <f t="shared" si="93"/>
        <v>2131430</v>
      </c>
      <c r="R872" s="36">
        <f t="shared" si="94"/>
        <v>291092.44</v>
      </c>
      <c r="S872" s="36">
        <f t="shared" si="95"/>
        <v>1857389</v>
      </c>
      <c r="T872" s="36">
        <f t="shared" si="96"/>
        <v>33749.671600000001</v>
      </c>
      <c r="U872" s="36">
        <f t="shared" si="97"/>
        <v>19993069.076817121</v>
      </c>
    </row>
    <row r="873" spans="1:21" s="27" customFormat="1" x14ac:dyDescent="0.2">
      <c r="A873" s="13">
        <v>2016</v>
      </c>
      <c r="B873" s="13" t="s">
        <v>50</v>
      </c>
      <c r="C873" s="14"/>
      <c r="D873" s="13" t="s">
        <v>83</v>
      </c>
      <c r="E873" s="27" t="s">
        <v>44</v>
      </c>
      <c r="F873" s="27" t="s">
        <v>36</v>
      </c>
      <c r="G873" s="28" t="s">
        <v>87</v>
      </c>
      <c r="H873" s="35">
        <v>79457</v>
      </c>
      <c r="I873" s="27">
        <v>170</v>
      </c>
      <c r="J873" s="30">
        <v>85</v>
      </c>
      <c r="K873" s="35">
        <f t="shared" si="91"/>
        <v>934.78823529411761</v>
      </c>
      <c r="L873" s="32">
        <v>36.700000000000003</v>
      </c>
      <c r="M873" s="32">
        <v>4.68</v>
      </c>
      <c r="N873" s="32">
        <v>32.299999999999997</v>
      </c>
      <c r="O873" s="33">
        <v>0.50970000000000004</v>
      </c>
      <c r="P873" s="34">
        <f t="shared" si="92"/>
        <v>476.46156352941182</v>
      </c>
      <c r="Q873" s="31">
        <f t="shared" si="93"/>
        <v>2916071.9000000004</v>
      </c>
      <c r="R873" s="36">
        <f t="shared" si="94"/>
        <v>371858.75999999995</v>
      </c>
      <c r="S873" s="36">
        <f t="shared" si="95"/>
        <v>2566461.0999999996</v>
      </c>
      <c r="T873" s="36">
        <f t="shared" si="96"/>
        <v>40499.232900000003</v>
      </c>
      <c r="U873" s="36">
        <f t="shared" si="97"/>
        <v>37858206.453356475</v>
      </c>
    </row>
    <row r="874" spans="1:21" s="27" customFormat="1" x14ac:dyDescent="0.2">
      <c r="A874" s="13">
        <v>2016</v>
      </c>
      <c r="B874" s="13" t="s">
        <v>39</v>
      </c>
      <c r="C874" s="14"/>
      <c r="D874" s="13" t="s">
        <v>83</v>
      </c>
      <c r="E874" s="27" t="s">
        <v>44</v>
      </c>
      <c r="F874" s="27" t="s">
        <v>29</v>
      </c>
      <c r="G874" s="28" t="s">
        <v>86</v>
      </c>
      <c r="H874" s="35">
        <v>75345</v>
      </c>
      <c r="I874" s="27">
        <v>154</v>
      </c>
      <c r="J874" s="30">
        <v>68</v>
      </c>
      <c r="K874" s="35">
        <f t="shared" si="91"/>
        <v>1108.0147058823529</v>
      </c>
      <c r="L874" s="32">
        <v>36.21</v>
      </c>
      <c r="M874" s="32">
        <v>3.5</v>
      </c>
      <c r="N874" s="32">
        <v>32.85</v>
      </c>
      <c r="O874" s="33">
        <v>0.55179999999999996</v>
      </c>
      <c r="P874" s="34">
        <f t="shared" si="92"/>
        <v>611.40251470588237</v>
      </c>
      <c r="Q874" s="31">
        <f t="shared" si="93"/>
        <v>2728242.45</v>
      </c>
      <c r="R874" s="36">
        <f t="shared" si="94"/>
        <v>263707.5</v>
      </c>
      <c r="S874" s="36">
        <f t="shared" si="95"/>
        <v>2475083.25</v>
      </c>
      <c r="T874" s="36">
        <f t="shared" si="96"/>
        <v>41575.370999999999</v>
      </c>
      <c r="U874" s="36">
        <f t="shared" si="97"/>
        <v>46066122.470514707</v>
      </c>
    </row>
    <row r="875" spans="1:21" s="27" customFormat="1" x14ac:dyDescent="0.2">
      <c r="A875" s="13">
        <v>2016</v>
      </c>
      <c r="B875" s="13" t="s">
        <v>39</v>
      </c>
      <c r="C875" s="14"/>
      <c r="D875" s="13" t="s">
        <v>83</v>
      </c>
      <c r="E875" s="27" t="s">
        <v>44</v>
      </c>
      <c r="F875" s="27" t="s">
        <v>54</v>
      </c>
      <c r="G875" s="28" t="s">
        <v>78</v>
      </c>
      <c r="H875" s="35">
        <v>134412</v>
      </c>
      <c r="I875" s="27">
        <v>279</v>
      </c>
      <c r="J875" s="30">
        <v>80</v>
      </c>
      <c r="K875" s="35">
        <f t="shared" si="91"/>
        <v>1680.15</v>
      </c>
      <c r="L875" s="32">
        <v>36.200000000000003</v>
      </c>
      <c r="M875" s="32">
        <v>3.32</v>
      </c>
      <c r="N875" s="32">
        <v>28.1</v>
      </c>
      <c r="O875" s="33">
        <v>0.53810000000000002</v>
      </c>
      <c r="P875" s="34">
        <f t="shared" si="92"/>
        <v>904.08871500000009</v>
      </c>
      <c r="Q875" s="31">
        <f t="shared" si="93"/>
        <v>4865714.4000000004</v>
      </c>
      <c r="R875" s="36">
        <f t="shared" si="94"/>
        <v>446247.83999999997</v>
      </c>
      <c r="S875" s="36">
        <f t="shared" si="95"/>
        <v>3776977.2</v>
      </c>
      <c r="T875" s="36">
        <f t="shared" si="96"/>
        <v>72327.097200000004</v>
      </c>
      <c r="U875" s="36">
        <f t="shared" si="97"/>
        <v>121520372.36058001</v>
      </c>
    </row>
    <row r="876" spans="1:21" s="27" customFormat="1" x14ac:dyDescent="0.2">
      <c r="A876" s="13">
        <v>2016</v>
      </c>
      <c r="B876" s="13" t="s">
        <v>39</v>
      </c>
      <c r="C876" s="14">
        <v>3.6</v>
      </c>
      <c r="D876" s="13" t="s">
        <v>83</v>
      </c>
      <c r="E876" s="27" t="s">
        <v>44</v>
      </c>
      <c r="F876" s="27" t="s">
        <v>18</v>
      </c>
      <c r="G876" s="28" t="s">
        <v>88</v>
      </c>
      <c r="H876" s="35">
        <f>72656+74196</f>
        <v>146852</v>
      </c>
      <c r="I876" s="27">
        <f>150+150</f>
        <v>300</v>
      </c>
      <c r="J876" s="30">
        <v>170</v>
      </c>
      <c r="K876" s="35">
        <f t="shared" si="91"/>
        <v>863.83529411764709</v>
      </c>
      <c r="L876" s="32">
        <v>37</v>
      </c>
      <c r="M876" s="32">
        <v>2.57</v>
      </c>
      <c r="N876" s="32">
        <v>33.18</v>
      </c>
      <c r="O876" s="33">
        <v>0.52549999999999997</v>
      </c>
      <c r="P876" s="34">
        <f t="shared" si="92"/>
        <v>453.9454470588235</v>
      </c>
      <c r="Q876" s="31">
        <f t="shared" si="93"/>
        <v>5433524</v>
      </c>
      <c r="R876" s="36">
        <f t="shared" si="94"/>
        <v>377409.63999999996</v>
      </c>
      <c r="S876" s="36">
        <f t="shared" si="95"/>
        <v>4872549.3600000003</v>
      </c>
      <c r="T876" s="36">
        <f t="shared" si="96"/>
        <v>77170.725999999995</v>
      </c>
      <c r="U876" s="36">
        <f t="shared" si="97"/>
        <v>66662796.791482352</v>
      </c>
    </row>
    <row r="877" spans="1:21" s="27" customFormat="1" x14ac:dyDescent="0.2">
      <c r="A877" s="13">
        <v>2016</v>
      </c>
      <c r="B877" s="13" t="s">
        <v>17</v>
      </c>
      <c r="C877" s="14"/>
      <c r="D877" s="13" t="s">
        <v>82</v>
      </c>
      <c r="E877" s="27" t="s">
        <v>42</v>
      </c>
      <c r="F877" s="27" t="s">
        <v>43</v>
      </c>
      <c r="G877" s="28" t="s">
        <v>78</v>
      </c>
      <c r="H877" s="35">
        <v>28902</v>
      </c>
      <c r="I877" s="27">
        <v>59</v>
      </c>
      <c r="J877" s="30">
        <v>21</v>
      </c>
      <c r="K877" s="35">
        <f t="shared" si="91"/>
        <v>1376.2857142857142</v>
      </c>
      <c r="L877" s="32">
        <v>37.1</v>
      </c>
      <c r="M877" s="32">
        <v>4.5</v>
      </c>
      <c r="N877" s="32">
        <v>31.1</v>
      </c>
      <c r="O877" s="33">
        <v>0.56200000000000006</v>
      </c>
      <c r="P877" s="34">
        <f t="shared" si="92"/>
        <v>773.47257142857143</v>
      </c>
      <c r="Q877" s="31">
        <f t="shared" si="93"/>
        <v>1072264.2</v>
      </c>
      <c r="R877" s="36">
        <f t="shared" si="94"/>
        <v>130059</v>
      </c>
      <c r="S877" s="36">
        <f t="shared" si="95"/>
        <v>898852.20000000007</v>
      </c>
      <c r="T877" s="36">
        <f t="shared" si="96"/>
        <v>16242.924000000001</v>
      </c>
      <c r="U877" s="36">
        <f t="shared" si="97"/>
        <v>22354904.259428572</v>
      </c>
    </row>
    <row r="878" spans="1:21" s="27" customFormat="1" x14ac:dyDescent="0.2">
      <c r="A878" s="13">
        <v>2016</v>
      </c>
      <c r="B878" s="13" t="s">
        <v>19</v>
      </c>
      <c r="C878" s="14">
        <v>3</v>
      </c>
      <c r="D878" s="13" t="s">
        <v>83</v>
      </c>
      <c r="E878" s="27" t="s">
        <v>44</v>
      </c>
      <c r="F878" s="27" t="s">
        <v>21</v>
      </c>
      <c r="G878" s="28" t="s">
        <v>88</v>
      </c>
      <c r="H878" s="35">
        <v>269956</v>
      </c>
      <c r="I878" s="27">
        <v>552</v>
      </c>
      <c r="J878" s="30">
        <v>147</v>
      </c>
      <c r="K878" s="35">
        <f t="shared" si="91"/>
        <v>1836.4353741496598</v>
      </c>
      <c r="L878" s="32">
        <v>36.799999999999997</v>
      </c>
      <c r="M878" s="32">
        <v>4.1100000000000003</v>
      </c>
      <c r="N878" s="32">
        <v>32.299999999999997</v>
      </c>
      <c r="O878" s="33">
        <v>0.55889999999999995</v>
      </c>
      <c r="P878" s="34">
        <f t="shared" si="92"/>
        <v>1026.3837306122448</v>
      </c>
      <c r="Q878" s="31">
        <f t="shared" si="93"/>
        <v>9934380.7999999989</v>
      </c>
      <c r="R878" s="36">
        <f t="shared" si="94"/>
        <v>1109519.1600000001</v>
      </c>
      <c r="S878" s="36">
        <f t="shared" si="95"/>
        <v>8719578.7999999989</v>
      </c>
      <c r="T878" s="36">
        <f t="shared" si="96"/>
        <v>150878.40839999999</v>
      </c>
      <c r="U878" s="36">
        <f t="shared" si="97"/>
        <v>277078446.38115913</v>
      </c>
    </row>
    <row r="879" spans="1:21" s="27" customFormat="1" x14ac:dyDescent="0.2">
      <c r="A879" s="13">
        <v>2016</v>
      </c>
      <c r="B879" s="13" t="s">
        <v>39</v>
      </c>
      <c r="C879" s="14"/>
      <c r="D879" s="13" t="s">
        <v>83</v>
      </c>
      <c r="E879" s="27" t="s">
        <v>44</v>
      </c>
      <c r="F879" s="27" t="s">
        <v>54</v>
      </c>
      <c r="G879" s="28" t="s">
        <v>78</v>
      </c>
      <c r="H879" s="35">
        <v>100739</v>
      </c>
      <c r="I879" s="27">
        <v>209</v>
      </c>
      <c r="J879" s="30">
        <v>60</v>
      </c>
      <c r="K879" s="35">
        <f t="shared" si="91"/>
        <v>1678.9833333333333</v>
      </c>
      <c r="L879" s="32">
        <v>36.299999999999997</v>
      </c>
      <c r="M879" s="32">
        <v>3.42</v>
      </c>
      <c r="N879" s="32">
        <v>28.1</v>
      </c>
      <c r="O879" s="33">
        <v>0.55530000000000002</v>
      </c>
      <c r="P879" s="34">
        <f t="shared" si="92"/>
        <v>932.33944499999996</v>
      </c>
      <c r="Q879" s="31">
        <f t="shared" si="93"/>
        <v>3656825.6999999997</v>
      </c>
      <c r="R879" s="36">
        <f t="shared" si="94"/>
        <v>344527.38</v>
      </c>
      <c r="S879" s="36">
        <f t="shared" si="95"/>
        <v>2830765.9000000004</v>
      </c>
      <c r="T879" s="36">
        <f t="shared" si="96"/>
        <v>55940.366699999999</v>
      </c>
      <c r="U879" s="36">
        <f t="shared" si="97"/>
        <v>93922943.349854991</v>
      </c>
    </row>
    <row r="880" spans="1:21" s="27" customFormat="1" x14ac:dyDescent="0.2">
      <c r="A880" s="13">
        <v>2016</v>
      </c>
      <c r="B880" s="13" t="s">
        <v>17</v>
      </c>
      <c r="C880" s="14"/>
      <c r="D880" s="13" t="s">
        <v>83</v>
      </c>
      <c r="E880" s="27" t="s">
        <v>44</v>
      </c>
      <c r="F880" s="27" t="s">
        <v>120</v>
      </c>
      <c r="G880" s="28" t="s">
        <v>78</v>
      </c>
      <c r="H880" s="35">
        <v>77393</v>
      </c>
      <c r="I880" s="27">
        <v>161</v>
      </c>
      <c r="J880" s="30">
        <v>55.8</v>
      </c>
      <c r="K880" s="35">
        <f t="shared" si="91"/>
        <v>1386.9713261648747</v>
      </c>
      <c r="L880" s="32">
        <v>33.630000000000003</v>
      </c>
      <c r="M880" s="32">
        <v>4.33</v>
      </c>
      <c r="N880" s="32">
        <v>27.97</v>
      </c>
      <c r="O880" s="33">
        <v>0.51815599999999995</v>
      </c>
      <c r="P880" s="34">
        <f t="shared" si="92"/>
        <v>718.66751448028674</v>
      </c>
      <c r="Q880" s="31">
        <f t="shared" si="93"/>
        <v>2602726.5900000003</v>
      </c>
      <c r="R880" s="36">
        <f t="shared" si="94"/>
        <v>335111.69</v>
      </c>
      <c r="S880" s="36">
        <f t="shared" si="95"/>
        <v>2164682.21</v>
      </c>
      <c r="T880" s="36">
        <f t="shared" si="96"/>
        <v>40101.647308</v>
      </c>
      <c r="U880" s="36">
        <f t="shared" si="97"/>
        <v>55619834.94817283</v>
      </c>
    </row>
    <row r="881" spans="1:21" s="27" customFormat="1" x14ac:dyDescent="0.2">
      <c r="A881" s="13">
        <v>2016</v>
      </c>
      <c r="B881" s="13" t="s">
        <v>19</v>
      </c>
      <c r="C881" s="14"/>
      <c r="D881" s="13" t="s">
        <v>83</v>
      </c>
      <c r="E881" s="27" t="s">
        <v>44</v>
      </c>
      <c r="F881" s="27" t="s">
        <v>21</v>
      </c>
      <c r="G881" s="28" t="s">
        <v>88</v>
      </c>
      <c r="H881" s="35">
        <v>173306</v>
      </c>
      <c r="I881" s="27">
        <v>350</v>
      </c>
      <c r="J881" s="30">
        <v>110</v>
      </c>
      <c r="K881" s="35">
        <f t="shared" si="91"/>
        <v>1575.5090909090909</v>
      </c>
      <c r="L881" s="32">
        <v>37.200000000000003</v>
      </c>
      <c r="M881" s="32">
        <v>3.71</v>
      </c>
      <c r="N881" s="32">
        <v>32.4</v>
      </c>
      <c r="O881" s="33">
        <v>0.54449999999999998</v>
      </c>
      <c r="P881" s="34">
        <f t="shared" si="92"/>
        <v>857.86469999999997</v>
      </c>
      <c r="Q881" s="31">
        <f t="shared" si="93"/>
        <v>6446983.2000000002</v>
      </c>
      <c r="R881" s="36">
        <f t="shared" si="94"/>
        <v>642965.26</v>
      </c>
      <c r="S881" s="36">
        <f t="shared" si="95"/>
        <v>5615114.3999999994</v>
      </c>
      <c r="T881" s="36">
        <f t="shared" si="96"/>
        <v>94365.116999999998</v>
      </c>
      <c r="U881" s="36">
        <f t="shared" si="97"/>
        <v>148673099.69819999</v>
      </c>
    </row>
    <row r="882" spans="1:21" s="27" customFormat="1" x14ac:dyDescent="0.2">
      <c r="A882" s="13">
        <v>2016</v>
      </c>
      <c r="B882" s="13" t="s">
        <v>39</v>
      </c>
      <c r="C882" s="14">
        <v>3.5</v>
      </c>
      <c r="D882" s="13" t="s">
        <v>83</v>
      </c>
      <c r="E882" s="27" t="s">
        <v>44</v>
      </c>
      <c r="F882" s="27" t="s">
        <v>21</v>
      </c>
      <c r="G882" s="28" t="s">
        <v>88</v>
      </c>
      <c r="H882" s="35">
        <v>106231</v>
      </c>
      <c r="I882" s="27">
        <v>211</v>
      </c>
      <c r="J882" s="30">
        <v>70</v>
      </c>
      <c r="K882" s="35">
        <f t="shared" si="91"/>
        <v>1517.5857142857142</v>
      </c>
      <c r="L882" s="32">
        <v>37.4</v>
      </c>
      <c r="M882" s="32">
        <v>4.59</v>
      </c>
      <c r="N882" s="32">
        <v>31.3</v>
      </c>
      <c r="O882" s="33">
        <v>0.51349999999999996</v>
      </c>
      <c r="P882" s="34">
        <f t="shared" si="92"/>
        <v>779.28026428571422</v>
      </c>
      <c r="Q882" s="31">
        <f t="shared" si="93"/>
        <v>3973039.4</v>
      </c>
      <c r="R882" s="36">
        <f t="shared" si="94"/>
        <v>487600.29</v>
      </c>
      <c r="S882" s="36">
        <f t="shared" si="95"/>
        <v>3325030.3000000003</v>
      </c>
      <c r="T882" s="36">
        <f t="shared" si="96"/>
        <v>54549.618499999997</v>
      </c>
      <c r="U882" s="36">
        <f t="shared" si="97"/>
        <v>82783721.755335703</v>
      </c>
    </row>
    <row r="883" spans="1:21" s="27" customFormat="1" x14ac:dyDescent="0.2">
      <c r="A883" s="13">
        <v>2016</v>
      </c>
      <c r="B883" s="13" t="s">
        <v>39</v>
      </c>
      <c r="C883" s="14"/>
      <c r="D883" s="13" t="s">
        <v>83</v>
      </c>
      <c r="E883" s="27" t="s">
        <v>44</v>
      </c>
      <c r="F883" s="27" t="s">
        <v>54</v>
      </c>
      <c r="G883" s="28" t="s">
        <v>78</v>
      </c>
      <c r="H883" s="35">
        <v>183288</v>
      </c>
      <c r="I883" s="27">
        <v>370</v>
      </c>
      <c r="J883" s="30">
        <v>120</v>
      </c>
      <c r="K883" s="35">
        <f t="shared" si="91"/>
        <v>1527.4</v>
      </c>
      <c r="L883" s="32">
        <v>35.700000000000003</v>
      </c>
      <c r="M883" s="32">
        <v>3.81</v>
      </c>
      <c r="N883" s="32">
        <v>28.9</v>
      </c>
      <c r="O883" s="33">
        <v>0.56299999999999994</v>
      </c>
      <c r="P883" s="34">
        <f t="shared" si="92"/>
        <v>859.92619999999988</v>
      </c>
      <c r="Q883" s="31">
        <f t="shared" si="93"/>
        <v>6543381.6000000006</v>
      </c>
      <c r="R883" s="36">
        <f t="shared" si="94"/>
        <v>698327.28</v>
      </c>
      <c r="S883" s="36">
        <f t="shared" si="95"/>
        <v>5297023.2</v>
      </c>
      <c r="T883" s="36">
        <f t="shared" si="96"/>
        <v>103191.14399999999</v>
      </c>
      <c r="U883" s="36">
        <f t="shared" si="97"/>
        <v>157614153.34559998</v>
      </c>
    </row>
    <row r="884" spans="1:21" s="27" customFormat="1" x14ac:dyDescent="0.2">
      <c r="A884" s="13">
        <v>2016</v>
      </c>
      <c r="B884" s="13" t="s">
        <v>50</v>
      </c>
      <c r="C884" s="14"/>
      <c r="D884" s="13" t="s">
        <v>83</v>
      </c>
      <c r="E884" s="27" t="s">
        <v>44</v>
      </c>
      <c r="F884" s="27" t="s">
        <v>23</v>
      </c>
      <c r="G884" s="28" t="s">
        <v>78</v>
      </c>
      <c r="H884" s="35">
        <v>97561</v>
      </c>
      <c r="I884" s="27">
        <v>198</v>
      </c>
      <c r="J884" s="30">
        <v>36.1</v>
      </c>
      <c r="K884" s="35">
        <f t="shared" si="91"/>
        <v>2702.5207756232685</v>
      </c>
      <c r="L884" s="32">
        <v>36.1</v>
      </c>
      <c r="M884" s="32">
        <v>4.33</v>
      </c>
      <c r="N884" s="32">
        <v>28.8</v>
      </c>
      <c r="O884" s="33">
        <v>0.55289999999999995</v>
      </c>
      <c r="P884" s="34">
        <f t="shared" si="92"/>
        <v>1494.2237368421052</v>
      </c>
      <c r="Q884" s="31">
        <f t="shared" si="93"/>
        <v>3521952.1</v>
      </c>
      <c r="R884" s="36">
        <f t="shared" si="94"/>
        <v>422439.13</v>
      </c>
      <c r="S884" s="36">
        <f t="shared" si="95"/>
        <v>2809756.8000000003</v>
      </c>
      <c r="T884" s="36">
        <f t="shared" si="96"/>
        <v>53941.476899999994</v>
      </c>
      <c r="U884" s="36">
        <f t="shared" si="97"/>
        <v>145777961.99005261</v>
      </c>
    </row>
    <row r="885" spans="1:21" s="27" customFormat="1" x14ac:dyDescent="0.2">
      <c r="A885" s="13">
        <v>2016</v>
      </c>
      <c r="B885" s="13" t="s">
        <v>39</v>
      </c>
      <c r="C885" s="14"/>
      <c r="D885" s="13" t="s">
        <v>83</v>
      </c>
      <c r="E885" s="27" t="s">
        <v>44</v>
      </c>
      <c r="F885" s="27" t="s">
        <v>23</v>
      </c>
      <c r="G885" s="28" t="s">
        <v>78</v>
      </c>
      <c r="H885" s="35">
        <v>63450</v>
      </c>
      <c r="I885" s="27">
        <v>128</v>
      </c>
      <c r="J885" s="30">
        <v>33</v>
      </c>
      <c r="K885" s="35">
        <f t="shared" si="91"/>
        <v>1922.7272727272727</v>
      </c>
      <c r="L885" s="32">
        <v>36.9</v>
      </c>
      <c r="M885" s="32">
        <v>4.5</v>
      </c>
      <c r="N885" s="32">
        <v>30.1</v>
      </c>
      <c r="O885" s="33">
        <v>0.5716</v>
      </c>
      <c r="P885" s="34">
        <f t="shared" si="92"/>
        <v>1099.0309090909091</v>
      </c>
      <c r="Q885" s="31">
        <f t="shared" si="93"/>
        <v>2341305</v>
      </c>
      <c r="R885" s="36">
        <f t="shared" si="94"/>
        <v>285525</v>
      </c>
      <c r="S885" s="36">
        <f t="shared" si="95"/>
        <v>1909845</v>
      </c>
      <c r="T885" s="36">
        <f t="shared" si="96"/>
        <v>36268.019999999997</v>
      </c>
      <c r="U885" s="36">
        <f t="shared" si="97"/>
        <v>69733511.181818187</v>
      </c>
    </row>
    <row r="886" spans="1:21" s="27" customFormat="1" x14ac:dyDescent="0.2">
      <c r="A886" s="13">
        <v>2016</v>
      </c>
      <c r="B886" s="13" t="s">
        <v>39</v>
      </c>
      <c r="C886" s="14"/>
      <c r="D886" s="13" t="s">
        <v>83</v>
      </c>
      <c r="E886" s="27" t="s">
        <v>44</v>
      </c>
      <c r="F886" s="27" t="s">
        <v>23</v>
      </c>
      <c r="G886" s="28" t="s">
        <v>78</v>
      </c>
      <c r="H886" s="35">
        <v>114093</v>
      </c>
      <c r="I886" s="27">
        <v>232</v>
      </c>
      <c r="J886" s="30">
        <v>60</v>
      </c>
      <c r="K886" s="35">
        <f t="shared" si="91"/>
        <v>1901.55</v>
      </c>
      <c r="L886" s="32">
        <v>36.6</v>
      </c>
      <c r="M886" s="32">
        <v>4.6100000000000003</v>
      </c>
      <c r="N886" s="32">
        <v>28.7</v>
      </c>
      <c r="O886" s="33">
        <v>0.56299999999999994</v>
      </c>
      <c r="P886" s="34">
        <f t="shared" si="92"/>
        <v>1070.5726499999998</v>
      </c>
      <c r="Q886" s="31">
        <f t="shared" si="93"/>
        <v>4175803.8000000003</v>
      </c>
      <c r="R886" s="36">
        <f t="shared" si="94"/>
        <v>525968.73</v>
      </c>
      <c r="S886" s="36">
        <f t="shared" si="95"/>
        <v>3274469.1</v>
      </c>
      <c r="T886" s="36">
        <f t="shared" si="96"/>
        <v>64234.358999999997</v>
      </c>
      <c r="U886" s="36">
        <f t="shared" si="97"/>
        <v>122144845.35644998</v>
      </c>
    </row>
    <row r="887" spans="1:21" s="27" customFormat="1" x14ac:dyDescent="0.2">
      <c r="A887" s="13">
        <v>2016</v>
      </c>
      <c r="B887" s="13" t="s">
        <v>39</v>
      </c>
      <c r="C887" s="14"/>
      <c r="D887" s="13" t="s">
        <v>83</v>
      </c>
      <c r="E887" s="27" t="s">
        <v>44</v>
      </c>
      <c r="F887" s="27" t="s">
        <v>23</v>
      </c>
      <c r="G887" s="28" t="s">
        <v>78</v>
      </c>
      <c r="H887" s="35">
        <v>108796</v>
      </c>
      <c r="I887" s="27">
        <v>223</v>
      </c>
      <c r="J887" s="30">
        <v>60</v>
      </c>
      <c r="K887" s="35">
        <f t="shared" si="91"/>
        <v>1813.2666666666667</v>
      </c>
      <c r="L887" s="32">
        <v>36</v>
      </c>
      <c r="M887" s="32">
        <v>4.0599999999999996</v>
      </c>
      <c r="N887" s="32">
        <v>29</v>
      </c>
      <c r="O887" s="33">
        <v>0.56230000000000002</v>
      </c>
      <c r="P887" s="34">
        <f t="shared" si="92"/>
        <v>1019.5998466666666</v>
      </c>
      <c r="Q887" s="31">
        <f t="shared" si="93"/>
        <v>3916656</v>
      </c>
      <c r="R887" s="36">
        <f t="shared" si="94"/>
        <v>441711.75999999995</v>
      </c>
      <c r="S887" s="36">
        <f t="shared" si="95"/>
        <v>3155084</v>
      </c>
      <c r="T887" s="36">
        <f t="shared" si="96"/>
        <v>61175.9908</v>
      </c>
      <c r="U887" s="36">
        <f t="shared" si="97"/>
        <v>110928384.91794667</v>
      </c>
    </row>
    <row r="888" spans="1:21" s="27" customFormat="1" x14ac:dyDescent="0.2">
      <c r="A888" s="13">
        <v>2016</v>
      </c>
      <c r="B888" s="13" t="s">
        <v>17</v>
      </c>
      <c r="C888" s="14"/>
      <c r="D888" s="13" t="s">
        <v>83</v>
      </c>
      <c r="E888" s="27" t="s">
        <v>44</v>
      </c>
      <c r="F888" s="27" t="s">
        <v>97</v>
      </c>
      <c r="G888" s="28" t="s">
        <v>78</v>
      </c>
      <c r="H888" s="35">
        <v>162657</v>
      </c>
      <c r="I888" s="27">
        <v>328</v>
      </c>
      <c r="J888" s="30">
        <v>310</v>
      </c>
      <c r="K888" s="35">
        <f t="shared" si="91"/>
        <v>524.70000000000005</v>
      </c>
      <c r="L888" s="32">
        <v>35.4</v>
      </c>
      <c r="M888" s="32">
        <v>4.83</v>
      </c>
      <c r="N888" s="32">
        <v>29.7</v>
      </c>
      <c r="O888" s="33">
        <v>0.52569999999999995</v>
      </c>
      <c r="P888" s="34">
        <f t="shared" si="92"/>
        <v>275.83478999999994</v>
      </c>
      <c r="Q888" s="31">
        <f t="shared" si="93"/>
        <v>5758057.7999999998</v>
      </c>
      <c r="R888" s="36">
        <f t="shared" si="94"/>
        <v>785633.31</v>
      </c>
      <c r="S888" s="36">
        <f t="shared" si="95"/>
        <v>4830912.8999999994</v>
      </c>
      <c r="T888" s="36">
        <f t="shared" si="96"/>
        <v>85508.784899999984</v>
      </c>
      <c r="U888" s="36">
        <f t="shared" si="97"/>
        <v>44866459.437029988</v>
      </c>
    </row>
    <row r="889" spans="1:21" s="27" customFormat="1" x14ac:dyDescent="0.2">
      <c r="A889" s="13">
        <v>2016</v>
      </c>
      <c r="B889" s="13" t="s">
        <v>39</v>
      </c>
      <c r="C889" s="14"/>
      <c r="D889" s="13" t="s">
        <v>83</v>
      </c>
      <c r="E889" s="27" t="s">
        <v>44</v>
      </c>
      <c r="F889" s="27" t="s">
        <v>23</v>
      </c>
      <c r="G889" s="28" t="s">
        <v>78</v>
      </c>
      <c r="H889" s="35">
        <v>84193</v>
      </c>
      <c r="I889" s="27">
        <v>171</v>
      </c>
      <c r="J889" s="30">
        <v>48</v>
      </c>
      <c r="K889" s="35">
        <f t="shared" si="91"/>
        <v>1754.0208333333333</v>
      </c>
      <c r="L889" s="32">
        <v>36.200000000000003</v>
      </c>
      <c r="M889" s="32">
        <v>4.2699999999999996</v>
      </c>
      <c r="N889" s="32">
        <v>29.6</v>
      </c>
      <c r="O889" s="33">
        <v>0.56999999999999995</v>
      </c>
      <c r="P889" s="34">
        <f t="shared" si="92"/>
        <v>999.79187499999989</v>
      </c>
      <c r="Q889" s="31">
        <f t="shared" si="93"/>
        <v>3047786.6</v>
      </c>
      <c r="R889" s="36">
        <f t="shared" si="94"/>
        <v>359504.11</v>
      </c>
      <c r="S889" s="36">
        <f t="shared" si="95"/>
        <v>2492112.8000000003</v>
      </c>
      <c r="T889" s="36">
        <f t="shared" si="96"/>
        <v>47990.009999999995</v>
      </c>
      <c r="U889" s="36">
        <f t="shared" si="97"/>
        <v>84175477.331874996</v>
      </c>
    </row>
    <row r="890" spans="1:21" s="27" customFormat="1" x14ac:dyDescent="0.2">
      <c r="A890" s="13">
        <v>2016</v>
      </c>
      <c r="B890" s="13" t="s">
        <v>17</v>
      </c>
      <c r="C890" s="14"/>
      <c r="D890" s="13" t="s">
        <v>83</v>
      </c>
      <c r="E890" s="27" t="s">
        <v>44</v>
      </c>
      <c r="F890" s="27" t="s">
        <v>97</v>
      </c>
      <c r="G890" s="28" t="s">
        <v>78</v>
      </c>
      <c r="H890" s="35">
        <v>195810</v>
      </c>
      <c r="I890" s="27">
        <v>395</v>
      </c>
      <c r="J890" s="30">
        <v>400</v>
      </c>
      <c r="K890" s="35">
        <f t="shared" si="91"/>
        <v>489.52499999999998</v>
      </c>
      <c r="L890" s="32">
        <v>35.299999999999997</v>
      </c>
      <c r="M890" s="32">
        <v>4.58</v>
      </c>
      <c r="N890" s="32">
        <v>29.1</v>
      </c>
      <c r="O890" s="33">
        <v>0.5403</v>
      </c>
      <c r="P890" s="34">
        <f t="shared" si="92"/>
        <v>264.49035750000002</v>
      </c>
      <c r="Q890" s="31">
        <f t="shared" si="93"/>
        <v>6912092.9999999991</v>
      </c>
      <c r="R890" s="36">
        <f t="shared" si="94"/>
        <v>896809.8</v>
      </c>
      <c r="S890" s="36">
        <f t="shared" si="95"/>
        <v>5698071</v>
      </c>
      <c r="T890" s="36">
        <f t="shared" si="96"/>
        <v>105796.143</v>
      </c>
      <c r="U890" s="36">
        <f t="shared" si="97"/>
        <v>51789856.902075</v>
      </c>
    </row>
    <row r="891" spans="1:21" s="27" customFormat="1" x14ac:dyDescent="0.2">
      <c r="A891" s="13">
        <v>2016</v>
      </c>
      <c r="B891" s="13" t="s">
        <v>19</v>
      </c>
      <c r="C891" s="14">
        <v>3</v>
      </c>
      <c r="D891" s="13" t="s">
        <v>83</v>
      </c>
      <c r="E891" s="27" t="s">
        <v>44</v>
      </c>
      <c r="F891" s="27" t="s">
        <v>23</v>
      </c>
      <c r="G891" s="28" t="s">
        <v>78</v>
      </c>
      <c r="H891" s="35">
        <v>20063</v>
      </c>
      <c r="I891" s="27">
        <v>41</v>
      </c>
      <c r="J891" s="30">
        <v>12</v>
      </c>
      <c r="K891" s="35">
        <f t="shared" si="91"/>
        <v>1671.9166666666667</v>
      </c>
      <c r="L891" s="32">
        <v>35.4</v>
      </c>
      <c r="M891" s="32">
        <v>3.46</v>
      </c>
      <c r="N891" s="32">
        <v>28.8</v>
      </c>
      <c r="O891" s="33">
        <v>0.53480000000000005</v>
      </c>
      <c r="P891" s="34">
        <f t="shared" si="92"/>
        <v>894.14103333333344</v>
      </c>
      <c r="Q891" s="31">
        <f t="shared" si="93"/>
        <v>710230.2</v>
      </c>
      <c r="R891" s="36">
        <f t="shared" si="94"/>
        <v>69417.98</v>
      </c>
      <c r="S891" s="36">
        <f t="shared" si="95"/>
        <v>577814.4</v>
      </c>
      <c r="T891" s="36">
        <f t="shared" si="96"/>
        <v>10729.692400000002</v>
      </c>
      <c r="U891" s="36">
        <f t="shared" si="97"/>
        <v>17939151.551766668</v>
      </c>
    </row>
    <row r="892" spans="1:21" s="27" customFormat="1" x14ac:dyDescent="0.2">
      <c r="A892" s="13">
        <v>2016</v>
      </c>
      <c r="B892" s="13" t="s">
        <v>19</v>
      </c>
      <c r="C892" s="14"/>
      <c r="D892" s="13" t="s">
        <v>83</v>
      </c>
      <c r="E892" s="27" t="s">
        <v>44</v>
      </c>
      <c r="F892" s="27" t="s">
        <v>23</v>
      </c>
      <c r="G892" s="28" t="s">
        <v>78</v>
      </c>
      <c r="H892" s="35">
        <v>20063</v>
      </c>
      <c r="I892" s="27">
        <v>41</v>
      </c>
      <c r="J892" s="30">
        <v>12</v>
      </c>
      <c r="K892" s="35">
        <f t="shared" si="91"/>
        <v>1671.9166666666667</v>
      </c>
      <c r="L892" s="32">
        <v>35.4</v>
      </c>
      <c r="M892" s="32">
        <v>3.46</v>
      </c>
      <c r="N892" s="32">
        <v>28.8</v>
      </c>
      <c r="O892" s="33">
        <v>0.53480000000000005</v>
      </c>
      <c r="P892" s="34">
        <f t="shared" si="92"/>
        <v>894.14103333333344</v>
      </c>
      <c r="Q892" s="31">
        <f t="shared" si="93"/>
        <v>710230.2</v>
      </c>
      <c r="R892" s="36">
        <f t="shared" si="94"/>
        <v>69417.98</v>
      </c>
      <c r="S892" s="36">
        <f t="shared" si="95"/>
        <v>577814.4</v>
      </c>
      <c r="T892" s="36">
        <f t="shared" si="96"/>
        <v>10729.692400000002</v>
      </c>
      <c r="U892" s="36">
        <f t="shared" si="97"/>
        <v>17939151.551766668</v>
      </c>
    </row>
    <row r="893" spans="1:21" s="27" customFormat="1" x14ac:dyDescent="0.2">
      <c r="A893" s="13">
        <v>2016</v>
      </c>
      <c r="B893" s="13" t="s">
        <v>19</v>
      </c>
      <c r="C893" s="14"/>
      <c r="D893" s="13" t="s">
        <v>83</v>
      </c>
      <c r="E893" s="27" t="s">
        <v>44</v>
      </c>
      <c r="F893" s="27" t="s">
        <v>23</v>
      </c>
      <c r="G893" s="28" t="s">
        <v>78</v>
      </c>
      <c r="H893" s="35">
        <v>97664</v>
      </c>
      <c r="I893" s="27">
        <v>195</v>
      </c>
      <c r="J893" s="30">
        <v>60</v>
      </c>
      <c r="K893" s="35">
        <f t="shared" si="91"/>
        <v>1627.7333333333333</v>
      </c>
      <c r="L893" s="32">
        <v>36.4</v>
      </c>
      <c r="M893" s="32">
        <v>4.04</v>
      </c>
      <c r="N893" s="32">
        <v>29</v>
      </c>
      <c r="O893" s="33">
        <v>0.56310000000000004</v>
      </c>
      <c r="P893" s="34">
        <f t="shared" si="92"/>
        <v>916.57664</v>
      </c>
      <c r="Q893" s="31">
        <f t="shared" si="93"/>
        <v>3554969.6000000001</v>
      </c>
      <c r="R893" s="36">
        <f t="shared" si="94"/>
        <v>394562.56</v>
      </c>
      <c r="S893" s="36">
        <f t="shared" si="95"/>
        <v>2832256</v>
      </c>
      <c r="T893" s="36">
        <f t="shared" si="96"/>
        <v>54994.598400000003</v>
      </c>
      <c r="U893" s="36">
        <f t="shared" si="97"/>
        <v>89516540.968960002</v>
      </c>
    </row>
    <row r="894" spans="1:21" s="27" customFormat="1" x14ac:dyDescent="0.2">
      <c r="A894" s="13">
        <v>2016</v>
      </c>
      <c r="B894" s="13" t="s">
        <v>19</v>
      </c>
      <c r="C894" s="14">
        <v>2.5</v>
      </c>
      <c r="D894" s="13" t="s">
        <v>83</v>
      </c>
      <c r="E894" s="27" t="s">
        <v>44</v>
      </c>
      <c r="F894" s="27" t="s">
        <v>23</v>
      </c>
      <c r="G894" s="28" t="s">
        <v>78</v>
      </c>
      <c r="H894" s="35">
        <v>96765</v>
      </c>
      <c r="I894" s="27">
        <v>208</v>
      </c>
      <c r="J894" s="30">
        <v>60</v>
      </c>
      <c r="K894" s="35">
        <f t="shared" si="91"/>
        <v>1612.75</v>
      </c>
      <c r="L894" s="32">
        <v>36.299999999999997</v>
      </c>
      <c r="M894" s="32">
        <v>3.89</v>
      </c>
      <c r="N894" s="32">
        <v>29.6</v>
      </c>
      <c r="O894" s="33">
        <v>0.57169999999999999</v>
      </c>
      <c r="P894" s="34">
        <f t="shared" si="92"/>
        <v>922.00917499999991</v>
      </c>
      <c r="Q894" s="31">
        <f t="shared" si="93"/>
        <v>3512569.4999999995</v>
      </c>
      <c r="R894" s="36">
        <f t="shared" si="94"/>
        <v>376415.85000000003</v>
      </c>
      <c r="S894" s="36">
        <f t="shared" si="95"/>
        <v>2864244</v>
      </c>
      <c r="T894" s="36">
        <f t="shared" si="96"/>
        <v>55320.550499999998</v>
      </c>
      <c r="U894" s="36">
        <f t="shared" si="97"/>
        <v>89218217.818874985</v>
      </c>
    </row>
    <row r="895" spans="1:21" s="27" customFormat="1" x14ac:dyDescent="0.2">
      <c r="A895" s="13">
        <v>2016</v>
      </c>
      <c r="B895" s="13" t="s">
        <v>19</v>
      </c>
      <c r="C895" s="14">
        <v>2.5</v>
      </c>
      <c r="D895" s="13" t="s">
        <v>83</v>
      </c>
      <c r="E895" s="27" t="s">
        <v>44</v>
      </c>
      <c r="F895" s="27" t="s">
        <v>23</v>
      </c>
      <c r="G895" s="28" t="s">
        <v>78</v>
      </c>
      <c r="H895" s="35">
        <v>96649</v>
      </c>
      <c r="I895" s="27">
        <v>193</v>
      </c>
      <c r="J895" s="30">
        <v>60</v>
      </c>
      <c r="K895" s="35">
        <f t="shared" si="91"/>
        <v>1610.8166666666666</v>
      </c>
      <c r="L895" s="32">
        <v>36.4</v>
      </c>
      <c r="M895" s="32">
        <v>4.04</v>
      </c>
      <c r="N895" s="32">
        <v>29</v>
      </c>
      <c r="O895" s="33">
        <v>0.56340000000000001</v>
      </c>
      <c r="P895" s="34">
        <f t="shared" si="92"/>
        <v>907.53411000000006</v>
      </c>
      <c r="Q895" s="31">
        <f t="shared" si="93"/>
        <v>3518023.6</v>
      </c>
      <c r="R895" s="36">
        <f t="shared" si="94"/>
        <v>390461.96</v>
      </c>
      <c r="S895" s="36">
        <f t="shared" si="95"/>
        <v>2802821</v>
      </c>
      <c r="T895" s="36">
        <f t="shared" si="96"/>
        <v>54452.046600000001</v>
      </c>
      <c r="U895" s="36">
        <f t="shared" si="97"/>
        <v>87712264.197390005</v>
      </c>
    </row>
    <row r="896" spans="1:21" s="27" customFormat="1" x14ac:dyDescent="0.2">
      <c r="A896" s="13">
        <v>2016</v>
      </c>
      <c r="B896" s="13" t="s">
        <v>19</v>
      </c>
      <c r="C896" s="14">
        <v>3</v>
      </c>
      <c r="D896" s="13" t="s">
        <v>83</v>
      </c>
      <c r="E896" s="27" t="s">
        <v>44</v>
      </c>
      <c r="F896" s="27" t="s">
        <v>23</v>
      </c>
      <c r="G896" s="28" t="s">
        <v>78</v>
      </c>
      <c r="H896" s="35">
        <v>150709</v>
      </c>
      <c r="I896" s="27">
        <v>315</v>
      </c>
      <c r="J896" s="30">
        <v>110</v>
      </c>
      <c r="K896" s="35">
        <f t="shared" si="91"/>
        <v>1370.0818181818181</v>
      </c>
      <c r="L896" s="32">
        <v>36.200000000000003</v>
      </c>
      <c r="M896" s="32">
        <v>3.23</v>
      </c>
      <c r="N896" s="32">
        <v>27.5</v>
      </c>
      <c r="O896" s="33">
        <v>0.51959999999999995</v>
      </c>
      <c r="P896" s="34">
        <f t="shared" si="92"/>
        <v>711.89451272727274</v>
      </c>
      <c r="Q896" s="31">
        <f t="shared" si="93"/>
        <v>5455665.8000000007</v>
      </c>
      <c r="R896" s="36">
        <f t="shared" si="94"/>
        <v>486790.07</v>
      </c>
      <c r="S896" s="36">
        <f t="shared" si="95"/>
        <v>4144497.5</v>
      </c>
      <c r="T896" s="36">
        <f t="shared" si="96"/>
        <v>78308.396399999998</v>
      </c>
      <c r="U896" s="36">
        <f t="shared" si="97"/>
        <v>107288910.11861455</v>
      </c>
    </row>
    <row r="897" spans="1:22" s="27" customFormat="1" x14ac:dyDescent="0.2">
      <c r="A897" s="13">
        <v>2016</v>
      </c>
      <c r="B897" s="13" t="s">
        <v>50</v>
      </c>
      <c r="C897" s="14"/>
      <c r="D897" s="13" t="s">
        <v>83</v>
      </c>
      <c r="E897" s="27" t="s">
        <v>44</v>
      </c>
      <c r="F897" s="27" t="s">
        <v>23</v>
      </c>
      <c r="G897" s="28" t="s">
        <v>78</v>
      </c>
      <c r="H897" s="35">
        <v>130129</v>
      </c>
      <c r="I897" s="27">
        <v>269</v>
      </c>
      <c r="J897" s="30">
        <v>120</v>
      </c>
      <c r="K897" s="35">
        <f t="shared" si="91"/>
        <v>1084.4083333333333</v>
      </c>
      <c r="L897" s="32">
        <v>36.1</v>
      </c>
      <c r="M897" s="32">
        <v>4.83</v>
      </c>
      <c r="N897" s="32">
        <v>29.2</v>
      </c>
      <c r="O897" s="33">
        <v>0.56010000000000004</v>
      </c>
      <c r="P897" s="34">
        <f t="shared" si="92"/>
        <v>607.37710750000008</v>
      </c>
      <c r="Q897" s="31">
        <f t="shared" si="93"/>
        <v>4697656.9000000004</v>
      </c>
      <c r="R897" s="36">
        <f t="shared" si="94"/>
        <v>628523.07000000007</v>
      </c>
      <c r="S897" s="36">
        <f t="shared" si="95"/>
        <v>3799766.8</v>
      </c>
      <c r="T897" s="36">
        <f t="shared" si="96"/>
        <v>72885.252900000007</v>
      </c>
      <c r="U897" s="36">
        <f t="shared" si="97"/>
        <v>79037375.621867508</v>
      </c>
    </row>
    <row r="898" spans="1:22" s="27" customFormat="1" x14ac:dyDescent="0.2">
      <c r="A898" s="13">
        <v>2016</v>
      </c>
      <c r="B898" s="13" t="s">
        <v>39</v>
      </c>
      <c r="C898" s="14">
        <v>2</v>
      </c>
      <c r="D898" s="13" t="s">
        <v>83</v>
      </c>
      <c r="E898" s="27" t="s">
        <v>44</v>
      </c>
      <c r="F898" s="27" t="s">
        <v>23</v>
      </c>
      <c r="G898" s="28" t="s">
        <v>78</v>
      </c>
      <c r="H898" s="35">
        <v>47321</v>
      </c>
      <c r="I898" s="27">
        <v>93</v>
      </c>
      <c r="J898" s="30">
        <v>45</v>
      </c>
      <c r="K898" s="35">
        <f t="shared" si="91"/>
        <v>1051.5777777777778</v>
      </c>
      <c r="L898" s="32">
        <v>35.700000000000003</v>
      </c>
      <c r="M898" s="32">
        <v>4.49</v>
      </c>
      <c r="N898" s="32">
        <v>29.6</v>
      </c>
      <c r="O898" s="33">
        <v>0.54510000000000003</v>
      </c>
      <c r="P898" s="34">
        <f t="shared" si="92"/>
        <v>573.21504666666669</v>
      </c>
      <c r="Q898" s="31">
        <f t="shared" si="93"/>
        <v>1689359.7000000002</v>
      </c>
      <c r="R898" s="36">
        <f t="shared" si="94"/>
        <v>212471.29</v>
      </c>
      <c r="S898" s="36">
        <f t="shared" si="95"/>
        <v>1400701.6</v>
      </c>
      <c r="T898" s="36">
        <f t="shared" si="96"/>
        <v>25794.677100000001</v>
      </c>
      <c r="U898" s="36">
        <f t="shared" si="97"/>
        <v>27125109.223313335</v>
      </c>
    </row>
    <row r="899" spans="1:22" s="27" customFormat="1" x14ac:dyDescent="0.2">
      <c r="A899" s="13">
        <v>2016</v>
      </c>
      <c r="B899" s="13" t="s">
        <v>17</v>
      </c>
      <c r="C899" s="14"/>
      <c r="D899" s="13" t="s">
        <v>83</v>
      </c>
      <c r="E899" s="27" t="s">
        <v>44</v>
      </c>
      <c r="F899" s="27" t="s">
        <v>97</v>
      </c>
      <c r="G899" s="28" t="s">
        <v>78</v>
      </c>
      <c r="H899" s="35">
        <v>36597</v>
      </c>
      <c r="I899" s="27">
        <v>73</v>
      </c>
      <c r="J899" s="30">
        <v>100.2</v>
      </c>
      <c r="K899" s="35">
        <f t="shared" ref="K899:K962" si="98">IF(J899="",0,H899/J899)</f>
        <v>365.2395209580838</v>
      </c>
      <c r="L899" s="32">
        <v>34.1</v>
      </c>
      <c r="M899" s="32">
        <v>4.74</v>
      </c>
      <c r="N899" s="32">
        <v>27.5</v>
      </c>
      <c r="O899" s="33">
        <v>0.52790000000000004</v>
      </c>
      <c r="P899" s="34">
        <f t="shared" ref="P899:P962" si="99">IF(J899="",0,O899*H899/J899)</f>
        <v>192.80994311377245</v>
      </c>
      <c r="Q899" s="31">
        <f t="shared" ref="Q899:Q962" si="100">$H899*L899</f>
        <v>1247957.7</v>
      </c>
      <c r="R899" s="36">
        <f t="shared" ref="R899:R962" si="101">$H899*M899</f>
        <v>173469.78</v>
      </c>
      <c r="S899" s="36">
        <f t="shared" ref="S899:S962" si="102">$H899*N899</f>
        <v>1006417.5</v>
      </c>
      <c r="T899" s="36">
        <f t="shared" ref="T899:T962" si="103">$H899*O899</f>
        <v>19319.5563</v>
      </c>
      <c r="U899" s="36">
        <f t="shared" ref="U899:U962" si="104">$H899*P899</f>
        <v>7056265.4881347306</v>
      </c>
    </row>
    <row r="900" spans="1:22" s="27" customFormat="1" x14ac:dyDescent="0.2">
      <c r="A900" s="13">
        <v>2016</v>
      </c>
      <c r="B900" s="13" t="s">
        <v>17</v>
      </c>
      <c r="C900" s="14"/>
      <c r="D900" s="13" t="s">
        <v>83</v>
      </c>
      <c r="E900" s="27" t="s">
        <v>44</v>
      </c>
      <c r="F900" s="27" t="s">
        <v>97</v>
      </c>
      <c r="G900" s="28" t="s">
        <v>78</v>
      </c>
      <c r="H900" s="35">
        <v>53789</v>
      </c>
      <c r="I900" s="27">
        <v>104</v>
      </c>
      <c r="J900" s="30">
        <v>140</v>
      </c>
      <c r="K900" s="35">
        <f t="shared" si="98"/>
        <v>384.20714285714286</v>
      </c>
      <c r="L900" s="32">
        <v>34.799999999999997</v>
      </c>
      <c r="M900" s="32">
        <v>4.29</v>
      </c>
      <c r="N900" s="32">
        <v>28.5</v>
      </c>
      <c r="O900" s="33">
        <v>0.51900000000000002</v>
      </c>
      <c r="P900" s="34">
        <f t="shared" si="99"/>
        <v>199.40350714285717</v>
      </c>
      <c r="Q900" s="31">
        <f t="shared" si="100"/>
        <v>1871857.2</v>
      </c>
      <c r="R900" s="36">
        <f t="shared" si="101"/>
        <v>230754.81</v>
      </c>
      <c r="S900" s="36">
        <f t="shared" si="102"/>
        <v>1532986.5</v>
      </c>
      <c r="T900" s="36">
        <f t="shared" si="103"/>
        <v>27916.491000000002</v>
      </c>
      <c r="U900" s="36">
        <f t="shared" si="104"/>
        <v>10725715.245707145</v>
      </c>
    </row>
    <row r="901" spans="1:22" s="27" customFormat="1" x14ac:dyDescent="0.2">
      <c r="A901" s="13">
        <v>2016</v>
      </c>
      <c r="B901" s="13" t="s">
        <v>50</v>
      </c>
      <c r="C901" s="14"/>
      <c r="D901" s="13" t="s">
        <v>83</v>
      </c>
      <c r="E901" s="27" t="s">
        <v>44</v>
      </c>
      <c r="F901" s="27" t="s">
        <v>23</v>
      </c>
      <c r="G901" s="28" t="s">
        <v>78</v>
      </c>
      <c r="H901" s="35">
        <v>83801</v>
      </c>
      <c r="I901" s="27">
        <v>175</v>
      </c>
      <c r="J901" s="30">
        <v>90</v>
      </c>
      <c r="K901" s="35">
        <f t="shared" si="98"/>
        <v>931.12222222222226</v>
      </c>
      <c r="L901" s="32">
        <v>35.799999999999997</v>
      </c>
      <c r="M901" s="32">
        <v>4.8899999999999997</v>
      </c>
      <c r="N901" s="32">
        <v>29.1</v>
      </c>
      <c r="O901" s="33">
        <v>0.55530000000000002</v>
      </c>
      <c r="P901" s="34">
        <f t="shared" si="99"/>
        <v>517.05217000000005</v>
      </c>
      <c r="Q901" s="31">
        <f t="shared" si="100"/>
        <v>3000075.8</v>
      </c>
      <c r="R901" s="36">
        <f t="shared" si="101"/>
        <v>409786.88999999996</v>
      </c>
      <c r="S901" s="36">
        <f t="shared" si="102"/>
        <v>2438609.1</v>
      </c>
      <c r="T901" s="36">
        <f t="shared" si="103"/>
        <v>46534.695299999999</v>
      </c>
      <c r="U901" s="36">
        <f t="shared" si="104"/>
        <v>43329488.898170002</v>
      </c>
    </row>
    <row r="902" spans="1:22" s="27" customFormat="1" x14ac:dyDescent="0.2">
      <c r="A902" s="13">
        <v>2016</v>
      </c>
      <c r="B902" s="13" t="s">
        <v>50</v>
      </c>
      <c r="C902" s="14"/>
      <c r="D902" s="13" t="s">
        <v>83</v>
      </c>
      <c r="E902" s="27" t="s">
        <v>44</v>
      </c>
      <c r="F902" s="27" t="s">
        <v>23</v>
      </c>
      <c r="G902" s="28" t="s">
        <v>78</v>
      </c>
      <c r="H902" s="35">
        <v>91141</v>
      </c>
      <c r="I902" s="27">
        <v>194</v>
      </c>
      <c r="J902" s="30">
        <v>120</v>
      </c>
      <c r="K902" s="35">
        <f t="shared" si="98"/>
        <v>759.50833333333333</v>
      </c>
      <c r="L902" s="32">
        <v>35.799999999999997</v>
      </c>
      <c r="M902" s="32">
        <v>3.92</v>
      </c>
      <c r="N902" s="32">
        <v>29</v>
      </c>
      <c r="O902" s="33">
        <v>0.56320000000000003</v>
      </c>
      <c r="P902" s="34">
        <f t="shared" si="99"/>
        <v>427.75509333333338</v>
      </c>
      <c r="Q902" s="31">
        <f t="shared" si="100"/>
        <v>3262847.8</v>
      </c>
      <c r="R902" s="36">
        <f t="shared" si="101"/>
        <v>357272.72</v>
      </c>
      <c r="S902" s="36">
        <f t="shared" si="102"/>
        <v>2643089</v>
      </c>
      <c r="T902" s="36">
        <f t="shared" si="103"/>
        <v>51330.611200000007</v>
      </c>
      <c r="U902" s="36">
        <f t="shared" si="104"/>
        <v>38986026.961493336</v>
      </c>
    </row>
    <row r="903" spans="1:22" s="27" customFormat="1" x14ac:dyDescent="0.2">
      <c r="A903" s="13">
        <v>2016</v>
      </c>
      <c r="B903" s="13" t="s">
        <v>50</v>
      </c>
      <c r="C903" s="14"/>
      <c r="D903" s="13" t="s">
        <v>83</v>
      </c>
      <c r="E903" s="27" t="s">
        <v>44</v>
      </c>
      <c r="F903" s="27" t="s">
        <v>23</v>
      </c>
      <c r="G903" s="28" t="s">
        <v>78</v>
      </c>
      <c r="H903" s="35">
        <v>65598</v>
      </c>
      <c r="I903" s="27">
        <v>135</v>
      </c>
      <c r="J903" s="30">
        <v>90</v>
      </c>
      <c r="K903" s="35">
        <f t="shared" si="98"/>
        <v>728.86666666666667</v>
      </c>
      <c r="L903" s="32">
        <v>35.799999999999997</v>
      </c>
      <c r="M903" s="32">
        <v>4.7</v>
      </c>
      <c r="N903" s="32">
        <v>29</v>
      </c>
      <c r="O903" s="33">
        <v>0.55430000000000001</v>
      </c>
      <c r="P903" s="34">
        <f t="shared" si="99"/>
        <v>404.01079333333337</v>
      </c>
      <c r="Q903" s="31">
        <f t="shared" si="100"/>
        <v>2348408.4</v>
      </c>
      <c r="R903" s="36">
        <f t="shared" si="101"/>
        <v>308310.60000000003</v>
      </c>
      <c r="S903" s="36">
        <f t="shared" si="102"/>
        <v>1902342</v>
      </c>
      <c r="T903" s="36">
        <f t="shared" si="103"/>
        <v>36360.971400000002</v>
      </c>
      <c r="U903" s="36">
        <f t="shared" si="104"/>
        <v>26502300.021080002</v>
      </c>
    </row>
    <row r="904" spans="1:22" s="27" customFormat="1" x14ac:dyDescent="0.2">
      <c r="A904" s="13">
        <v>2016</v>
      </c>
      <c r="B904" s="13" t="s">
        <v>39</v>
      </c>
      <c r="C904" s="14"/>
      <c r="D904" s="13" t="s">
        <v>83</v>
      </c>
      <c r="E904" s="27" t="s">
        <v>44</v>
      </c>
      <c r="F904" s="27" t="s">
        <v>21</v>
      </c>
      <c r="G904" s="28" t="s">
        <v>88</v>
      </c>
      <c r="H904" s="35">
        <v>186049</v>
      </c>
      <c r="I904" s="27">
        <v>375</v>
      </c>
      <c r="J904" s="30">
        <v>130</v>
      </c>
      <c r="K904" s="35">
        <f t="shared" si="98"/>
        <v>1431.1461538461538</v>
      </c>
      <c r="L904" s="32">
        <v>36.6</v>
      </c>
      <c r="M904" s="32">
        <v>4.3099999999999996</v>
      </c>
      <c r="N904" s="32">
        <v>29.6</v>
      </c>
      <c r="O904" s="33">
        <v>0.55669999999999997</v>
      </c>
      <c r="P904" s="34">
        <f t="shared" si="99"/>
        <v>796.71906384615374</v>
      </c>
      <c r="Q904" s="31">
        <f t="shared" si="100"/>
        <v>6809393.4000000004</v>
      </c>
      <c r="R904" s="36">
        <f t="shared" si="101"/>
        <v>801871.19</v>
      </c>
      <c r="S904" s="36">
        <f t="shared" si="102"/>
        <v>5507050.4000000004</v>
      </c>
      <c r="T904" s="36">
        <f t="shared" si="103"/>
        <v>103573.47829999999</v>
      </c>
      <c r="U904" s="36">
        <f t="shared" si="104"/>
        <v>148228785.10951304</v>
      </c>
    </row>
    <row r="905" spans="1:22" s="27" customFormat="1" x14ac:dyDescent="0.2">
      <c r="A905" s="13">
        <v>2016</v>
      </c>
      <c r="B905" s="13" t="s">
        <v>39</v>
      </c>
      <c r="C905" s="14">
        <v>3.4</v>
      </c>
      <c r="D905" s="13" t="s">
        <v>83</v>
      </c>
      <c r="E905" s="27" t="s">
        <v>44</v>
      </c>
      <c r="F905" s="27" t="s">
        <v>21</v>
      </c>
      <c r="G905" s="28" t="s">
        <v>88</v>
      </c>
      <c r="H905" s="35">
        <v>238704</v>
      </c>
      <c r="I905" s="27">
        <v>480</v>
      </c>
      <c r="J905" s="30">
        <v>230</v>
      </c>
      <c r="K905" s="35">
        <f t="shared" si="98"/>
        <v>1037.8434782608695</v>
      </c>
      <c r="L905" s="32">
        <v>36</v>
      </c>
      <c r="M905" s="32">
        <v>3.6</v>
      </c>
      <c r="N905" s="32">
        <v>31.2</v>
      </c>
      <c r="O905" s="33">
        <v>0.56000000000000005</v>
      </c>
      <c r="P905" s="34">
        <f t="shared" si="99"/>
        <v>581.19234782608703</v>
      </c>
      <c r="Q905" s="31">
        <f t="shared" si="100"/>
        <v>8593344</v>
      </c>
      <c r="R905" s="36">
        <f t="shared" si="101"/>
        <v>859334.4</v>
      </c>
      <c r="S905" s="36">
        <f t="shared" si="102"/>
        <v>7447564.7999999998</v>
      </c>
      <c r="T905" s="36">
        <f t="shared" si="103"/>
        <v>133674.24000000002</v>
      </c>
      <c r="U905" s="36">
        <f t="shared" si="104"/>
        <v>138732938.19547829</v>
      </c>
    </row>
    <row r="906" spans="1:22" s="27" customFormat="1" x14ac:dyDescent="0.2">
      <c r="A906" s="13">
        <v>2016</v>
      </c>
      <c r="B906" s="13" t="s">
        <v>17</v>
      </c>
      <c r="C906" s="14"/>
      <c r="D906" s="13" t="s">
        <v>83</v>
      </c>
      <c r="E906" s="27" t="s">
        <v>44</v>
      </c>
      <c r="F906" s="27" t="s">
        <v>97</v>
      </c>
      <c r="G906" s="28" t="s">
        <v>78</v>
      </c>
      <c r="H906" s="35">
        <v>58565</v>
      </c>
      <c r="I906" s="27">
        <v>116</v>
      </c>
      <c r="J906" s="30">
        <v>182</v>
      </c>
      <c r="K906" s="35">
        <f t="shared" si="98"/>
        <v>321.78571428571428</v>
      </c>
      <c r="L906" s="32">
        <v>35</v>
      </c>
      <c r="M906" s="32">
        <v>4.53</v>
      </c>
      <c r="N906" s="32">
        <v>27.8</v>
      </c>
      <c r="O906" s="33">
        <v>0.53990000000000005</v>
      </c>
      <c r="P906" s="34">
        <f t="shared" si="99"/>
        <v>173.73210714285716</v>
      </c>
      <c r="Q906" s="31">
        <f t="shared" si="100"/>
        <v>2049775</v>
      </c>
      <c r="R906" s="36">
        <f t="shared" si="101"/>
        <v>265299.45</v>
      </c>
      <c r="S906" s="36">
        <f t="shared" si="102"/>
        <v>1628107</v>
      </c>
      <c r="T906" s="36">
        <f t="shared" si="103"/>
        <v>31619.243500000004</v>
      </c>
      <c r="U906" s="36">
        <f t="shared" si="104"/>
        <v>10174620.854821429</v>
      </c>
    </row>
    <row r="907" spans="1:22" s="27" customFormat="1" x14ac:dyDescent="0.2">
      <c r="A907" s="13">
        <v>2016</v>
      </c>
      <c r="B907" s="13" t="s">
        <v>17</v>
      </c>
      <c r="C907" s="14"/>
      <c r="D907" s="13" t="s">
        <v>83</v>
      </c>
      <c r="E907" s="27" t="s">
        <v>44</v>
      </c>
      <c r="F907" s="27" t="s">
        <v>97</v>
      </c>
      <c r="G907" s="28" t="s">
        <v>78</v>
      </c>
      <c r="H907" s="35">
        <v>13709</v>
      </c>
      <c r="I907" s="27">
        <v>29</v>
      </c>
      <c r="J907" s="30">
        <v>56</v>
      </c>
      <c r="K907" s="35">
        <f t="shared" si="98"/>
        <v>244.80357142857142</v>
      </c>
      <c r="L907" s="32">
        <v>35.200000000000003</v>
      </c>
      <c r="M907" s="32">
        <v>4.03</v>
      </c>
      <c r="N907" s="32">
        <v>29.2</v>
      </c>
      <c r="O907" s="33">
        <v>0.50870000000000004</v>
      </c>
      <c r="P907" s="34">
        <f t="shared" si="99"/>
        <v>124.53157678571429</v>
      </c>
      <c r="Q907" s="31">
        <f t="shared" si="100"/>
        <v>482556.80000000005</v>
      </c>
      <c r="R907" s="36">
        <f t="shared" si="101"/>
        <v>55247.270000000004</v>
      </c>
      <c r="S907" s="36">
        <f t="shared" si="102"/>
        <v>400302.8</v>
      </c>
      <c r="T907" s="36">
        <f t="shared" si="103"/>
        <v>6973.7683000000006</v>
      </c>
      <c r="U907" s="36">
        <f t="shared" si="104"/>
        <v>1707203.3861553574</v>
      </c>
    </row>
    <row r="908" spans="1:22" s="27" customFormat="1" x14ac:dyDescent="0.2">
      <c r="A908" s="13">
        <v>2016</v>
      </c>
      <c r="B908" s="13" t="s">
        <v>17</v>
      </c>
      <c r="C908" s="14"/>
      <c r="D908" s="13" t="s">
        <v>83</v>
      </c>
      <c r="E908" s="27" t="s">
        <v>118</v>
      </c>
      <c r="F908" s="27" t="s">
        <v>121</v>
      </c>
      <c r="G908" s="28" t="s">
        <v>78</v>
      </c>
      <c r="H908" s="35">
        <v>176379</v>
      </c>
      <c r="I908" s="27">
        <v>365</v>
      </c>
      <c r="J908" s="30">
        <v>111</v>
      </c>
      <c r="K908" s="35">
        <f t="shared" si="98"/>
        <v>1589</v>
      </c>
      <c r="L908" s="32">
        <v>37.1</v>
      </c>
      <c r="M908" s="32">
        <v>3.78</v>
      </c>
      <c r="N908" s="32">
        <v>29.8</v>
      </c>
      <c r="O908" s="33">
        <v>0.55120000000000002</v>
      </c>
      <c r="P908" s="34">
        <f t="shared" si="99"/>
        <v>875.85680000000002</v>
      </c>
      <c r="Q908" s="31">
        <f t="shared" si="100"/>
        <v>6543660.9000000004</v>
      </c>
      <c r="R908" s="36">
        <f t="shared" si="101"/>
        <v>666712.62</v>
      </c>
      <c r="S908" s="36">
        <f t="shared" si="102"/>
        <v>5256094.2</v>
      </c>
      <c r="T908" s="36">
        <f t="shared" si="103"/>
        <v>97220.104800000001</v>
      </c>
      <c r="U908" s="36">
        <f t="shared" si="104"/>
        <v>154482746.52720001</v>
      </c>
    </row>
    <row r="909" spans="1:22" s="27" customFormat="1" x14ac:dyDescent="0.2">
      <c r="A909" s="13">
        <v>2016</v>
      </c>
      <c r="B909" s="13" t="s">
        <v>39</v>
      </c>
      <c r="C909" s="14"/>
      <c r="D909" s="13" t="s">
        <v>83</v>
      </c>
      <c r="E909" s="27" t="s">
        <v>44</v>
      </c>
      <c r="F909" s="27" t="s">
        <v>23</v>
      </c>
      <c r="G909" s="28" t="s">
        <v>78</v>
      </c>
      <c r="H909" s="35">
        <v>33051</v>
      </c>
      <c r="I909" s="27">
        <v>65</v>
      </c>
      <c r="J909" s="30">
        <v>60</v>
      </c>
      <c r="K909" s="35">
        <f t="shared" si="98"/>
        <v>550.85</v>
      </c>
      <c r="L909" s="32">
        <v>34.5</v>
      </c>
      <c r="M909" s="32">
        <v>5.23</v>
      </c>
      <c r="N909" s="32">
        <v>30.7</v>
      </c>
      <c r="O909" s="33">
        <v>0.5161</v>
      </c>
      <c r="P909" s="34">
        <f t="shared" si="99"/>
        <v>284.29368499999998</v>
      </c>
      <c r="Q909" s="31">
        <f t="shared" si="100"/>
        <v>1140259.5</v>
      </c>
      <c r="R909" s="36">
        <f t="shared" si="101"/>
        <v>172856.73</v>
      </c>
      <c r="S909" s="36">
        <f t="shared" si="102"/>
        <v>1014665.7</v>
      </c>
      <c r="T909" s="36">
        <f t="shared" si="103"/>
        <v>17057.6211</v>
      </c>
      <c r="U909" s="36">
        <f t="shared" si="104"/>
        <v>9396190.5829349998</v>
      </c>
    </row>
    <row r="910" spans="1:22" s="27" customFormat="1" x14ac:dyDescent="0.2">
      <c r="A910" s="13">
        <v>2016</v>
      </c>
      <c r="B910" s="13" t="s">
        <v>19</v>
      </c>
      <c r="C910" s="14"/>
      <c r="D910" s="13" t="s">
        <v>83</v>
      </c>
      <c r="E910" s="27" t="s">
        <v>44</v>
      </c>
      <c r="F910" s="27" t="s">
        <v>23</v>
      </c>
      <c r="G910" s="28" t="s">
        <v>78</v>
      </c>
      <c r="H910" s="35">
        <v>59165</v>
      </c>
      <c r="I910" s="27">
        <v>119</v>
      </c>
      <c r="J910" s="30">
        <v>35</v>
      </c>
      <c r="K910" s="35">
        <f t="shared" si="98"/>
        <v>1690.4285714285713</v>
      </c>
      <c r="L910" s="32">
        <v>35.6</v>
      </c>
      <c r="M910" s="32">
        <v>3.98</v>
      </c>
      <c r="N910" s="32">
        <v>28.9</v>
      </c>
      <c r="O910" s="33">
        <v>0.54600000000000004</v>
      </c>
      <c r="P910" s="34">
        <f t="shared" si="99"/>
        <v>922.97400000000016</v>
      </c>
      <c r="Q910" s="31">
        <f t="shared" si="100"/>
        <v>2106274</v>
      </c>
      <c r="R910" s="36">
        <f t="shared" si="101"/>
        <v>235476.7</v>
      </c>
      <c r="S910" s="36">
        <f t="shared" si="102"/>
        <v>1709868.5</v>
      </c>
      <c r="T910" s="36">
        <f t="shared" si="103"/>
        <v>32304.090000000004</v>
      </c>
      <c r="U910" s="36">
        <f t="shared" si="104"/>
        <v>54607756.710000008</v>
      </c>
    </row>
    <row r="911" spans="1:22" s="27" customFormat="1" x14ac:dyDescent="0.2">
      <c r="A911" s="13">
        <v>2016</v>
      </c>
      <c r="B911" s="13" t="s">
        <v>17</v>
      </c>
      <c r="C911" s="14"/>
      <c r="D911" s="13" t="s">
        <v>83</v>
      </c>
      <c r="E911" s="27" t="s">
        <v>118</v>
      </c>
      <c r="F911" s="27" t="s">
        <v>121</v>
      </c>
      <c r="G911" s="28" t="s">
        <v>78</v>
      </c>
      <c r="H911" s="35">
        <v>119214</v>
      </c>
      <c r="I911" s="27">
        <v>240</v>
      </c>
      <c r="J911" s="30">
        <v>74</v>
      </c>
      <c r="K911" s="35">
        <f t="shared" si="98"/>
        <v>1611</v>
      </c>
      <c r="L911" s="32">
        <v>36.4</v>
      </c>
      <c r="M911" s="32">
        <v>4.16</v>
      </c>
      <c r="N911" s="32">
        <v>29.4</v>
      </c>
      <c r="O911" s="33">
        <v>0.56640000000000001</v>
      </c>
      <c r="P911" s="34">
        <f t="shared" si="99"/>
        <v>912.47040000000015</v>
      </c>
      <c r="Q911" s="31">
        <f t="shared" si="100"/>
        <v>4339389.5999999996</v>
      </c>
      <c r="R911" s="36">
        <f t="shared" si="101"/>
        <v>495930.24</v>
      </c>
      <c r="S911" s="36">
        <f t="shared" si="102"/>
        <v>3504891.5999999996</v>
      </c>
      <c r="T911" s="36">
        <f t="shared" si="103"/>
        <v>67522.809600000008</v>
      </c>
      <c r="U911" s="36">
        <f t="shared" si="104"/>
        <v>108779246.26560003</v>
      </c>
      <c r="V911" s="34"/>
    </row>
    <row r="912" spans="1:22" s="27" customFormat="1" x14ac:dyDescent="0.2">
      <c r="A912" s="13">
        <v>2016</v>
      </c>
      <c r="B912" s="13" t="s">
        <v>39</v>
      </c>
      <c r="C912" s="14"/>
      <c r="D912" s="13" t="s">
        <v>83</v>
      </c>
      <c r="E912" s="27" t="s">
        <v>44</v>
      </c>
      <c r="F912" s="27" t="s">
        <v>109</v>
      </c>
      <c r="G912" s="28" t="s">
        <v>78</v>
      </c>
      <c r="H912" s="35">
        <v>26779</v>
      </c>
      <c r="I912" s="27">
        <v>54</v>
      </c>
      <c r="J912" s="30">
        <v>14</v>
      </c>
      <c r="K912" s="35">
        <f t="shared" si="98"/>
        <v>1912.7857142857142</v>
      </c>
      <c r="L912" s="32">
        <v>37</v>
      </c>
      <c r="M912" s="32">
        <v>4.1500000000000004</v>
      </c>
      <c r="N912" s="32">
        <v>27.4</v>
      </c>
      <c r="O912" s="33">
        <v>0.57369999999999999</v>
      </c>
      <c r="P912" s="34">
        <f t="shared" si="99"/>
        <v>1097.3651642857142</v>
      </c>
      <c r="Q912" s="31">
        <f t="shared" si="100"/>
        <v>990823</v>
      </c>
      <c r="R912" s="36">
        <f t="shared" si="101"/>
        <v>111132.85</v>
      </c>
      <c r="S912" s="36">
        <f t="shared" si="102"/>
        <v>733744.6</v>
      </c>
      <c r="T912" s="36">
        <f t="shared" si="103"/>
        <v>15363.112299999999</v>
      </c>
      <c r="U912" s="36">
        <f t="shared" si="104"/>
        <v>29386341.734407138</v>
      </c>
    </row>
    <row r="913" spans="1:21" s="27" customFormat="1" x14ac:dyDescent="0.2">
      <c r="A913" s="13">
        <v>2016</v>
      </c>
      <c r="B913" s="13" t="s">
        <v>39</v>
      </c>
      <c r="C913" s="14"/>
      <c r="D913" s="13" t="s">
        <v>83</v>
      </c>
      <c r="E913" s="27" t="s">
        <v>44</v>
      </c>
      <c r="F913" s="27" t="s">
        <v>112</v>
      </c>
      <c r="G913" s="28" t="s">
        <v>78</v>
      </c>
      <c r="H913" s="35">
        <v>212800</v>
      </c>
      <c r="I913" s="27">
        <v>420</v>
      </c>
      <c r="J913" s="30">
        <v>118</v>
      </c>
      <c r="K913" s="35">
        <f t="shared" si="98"/>
        <v>1803.3898305084747</v>
      </c>
      <c r="L913" s="32">
        <v>36.200000000000003</v>
      </c>
      <c r="M913" s="32">
        <v>3.96</v>
      </c>
      <c r="N913" s="32">
        <v>28.7</v>
      </c>
      <c r="O913" s="33">
        <v>0.56059999999999999</v>
      </c>
      <c r="P913" s="34">
        <f t="shared" si="99"/>
        <v>1010.9803389830508</v>
      </c>
      <c r="Q913" s="31">
        <f t="shared" si="100"/>
        <v>7703360.0000000009</v>
      </c>
      <c r="R913" s="36">
        <f t="shared" si="101"/>
        <v>842688</v>
      </c>
      <c r="S913" s="36">
        <f t="shared" si="102"/>
        <v>6107360</v>
      </c>
      <c r="T913" s="36">
        <f t="shared" si="103"/>
        <v>119295.67999999999</v>
      </c>
      <c r="U913" s="36">
        <f t="shared" si="104"/>
        <v>215136616.13559321</v>
      </c>
    </row>
    <row r="914" spans="1:21" s="27" customFormat="1" x14ac:dyDescent="0.2">
      <c r="A914" s="13">
        <v>2016</v>
      </c>
      <c r="B914" s="13" t="s">
        <v>50</v>
      </c>
      <c r="C914" s="14">
        <v>1.27</v>
      </c>
      <c r="D914" s="13" t="s">
        <v>83</v>
      </c>
      <c r="E914" s="27" t="s">
        <v>44</v>
      </c>
      <c r="F914" s="27" t="s">
        <v>21</v>
      </c>
      <c r="G914" s="28" t="s">
        <v>88</v>
      </c>
      <c r="H914" s="35">
        <v>27426</v>
      </c>
      <c r="I914" s="27">
        <v>56</v>
      </c>
      <c r="J914" s="30">
        <v>47</v>
      </c>
      <c r="K914" s="35">
        <f t="shared" si="98"/>
        <v>583.531914893617</v>
      </c>
      <c r="L914" s="32">
        <v>35.549999999999997</v>
      </c>
      <c r="M914" s="32">
        <v>4.78</v>
      </c>
      <c r="N914" s="32">
        <v>30.93</v>
      </c>
      <c r="O914" s="33">
        <v>0.56230000000000002</v>
      </c>
      <c r="P914" s="34">
        <f t="shared" si="99"/>
        <v>328.11999574468086</v>
      </c>
      <c r="Q914" s="31">
        <f t="shared" si="100"/>
        <v>974994.29999999993</v>
      </c>
      <c r="R914" s="36">
        <f t="shared" si="101"/>
        <v>131096.28</v>
      </c>
      <c r="S914" s="36">
        <f t="shared" si="102"/>
        <v>848286.17999999993</v>
      </c>
      <c r="T914" s="36">
        <f t="shared" si="103"/>
        <v>15421.639800000001</v>
      </c>
      <c r="U914" s="36">
        <f t="shared" si="104"/>
        <v>8999019.0032936167</v>
      </c>
    </row>
    <row r="915" spans="1:21" s="27" customFormat="1" x14ac:dyDescent="0.2">
      <c r="A915" s="13">
        <v>2016</v>
      </c>
      <c r="B915" s="13" t="s">
        <v>17</v>
      </c>
      <c r="C915" s="14"/>
      <c r="D915" s="13" t="s">
        <v>83</v>
      </c>
      <c r="E915" s="27" t="s">
        <v>44</v>
      </c>
      <c r="F915" s="27" t="s">
        <v>23</v>
      </c>
      <c r="G915" s="28" t="s">
        <v>78</v>
      </c>
      <c r="H915" s="35">
        <v>47137</v>
      </c>
      <c r="I915" s="27">
        <v>95</v>
      </c>
      <c r="J915" s="30">
        <v>85</v>
      </c>
      <c r="K915" s="35">
        <f t="shared" si="98"/>
        <v>554.55294117647054</v>
      </c>
      <c r="L915" s="32">
        <v>35.299999999999997</v>
      </c>
      <c r="M915" s="32">
        <v>4.53</v>
      </c>
      <c r="N915" s="32">
        <v>28.5</v>
      </c>
      <c r="O915" s="33">
        <v>0.55759999999999998</v>
      </c>
      <c r="P915" s="34">
        <f t="shared" si="99"/>
        <v>309.21871999999996</v>
      </c>
      <c r="Q915" s="31">
        <f t="shared" si="100"/>
        <v>1663936.0999999999</v>
      </c>
      <c r="R915" s="36">
        <f t="shared" si="101"/>
        <v>213530.61000000002</v>
      </c>
      <c r="S915" s="36">
        <f t="shared" si="102"/>
        <v>1343404.5</v>
      </c>
      <c r="T915" s="36">
        <f t="shared" si="103"/>
        <v>26283.591199999999</v>
      </c>
      <c r="U915" s="36">
        <f t="shared" si="104"/>
        <v>14575642.804639999</v>
      </c>
    </row>
    <row r="916" spans="1:21" s="27" customFormat="1" x14ac:dyDescent="0.2">
      <c r="A916" s="13">
        <v>2016</v>
      </c>
      <c r="B916" s="13" t="s">
        <v>17</v>
      </c>
      <c r="C916" s="14"/>
      <c r="D916" s="13" t="s">
        <v>83</v>
      </c>
      <c r="E916" s="27" t="s">
        <v>44</v>
      </c>
      <c r="F916" s="27" t="s">
        <v>23</v>
      </c>
      <c r="G916" s="37" t="s">
        <v>78</v>
      </c>
      <c r="H916" s="35">
        <v>13823</v>
      </c>
      <c r="I916" s="27">
        <v>28</v>
      </c>
      <c r="J916" s="30">
        <v>28</v>
      </c>
      <c r="K916" s="35">
        <f t="shared" si="98"/>
        <v>493.67857142857144</v>
      </c>
      <c r="L916" s="32">
        <v>36.5</v>
      </c>
      <c r="M916" s="32">
        <v>4.96</v>
      </c>
      <c r="N916" s="32">
        <v>31</v>
      </c>
      <c r="O916" s="33">
        <v>0.52349999999999997</v>
      </c>
      <c r="P916" s="34">
        <f t="shared" si="99"/>
        <v>258.44073214285714</v>
      </c>
      <c r="Q916" s="31">
        <f t="shared" si="100"/>
        <v>504539.5</v>
      </c>
      <c r="R916" s="36">
        <f t="shared" si="101"/>
        <v>68562.080000000002</v>
      </c>
      <c r="S916" s="36">
        <f t="shared" si="102"/>
        <v>428513</v>
      </c>
      <c r="T916" s="36">
        <f t="shared" si="103"/>
        <v>7236.3404999999993</v>
      </c>
      <c r="U916" s="36">
        <f t="shared" si="104"/>
        <v>3572426.2404107144</v>
      </c>
    </row>
    <row r="917" spans="1:21" s="27" customFormat="1" x14ac:dyDescent="0.2">
      <c r="A917" s="13">
        <v>2016</v>
      </c>
      <c r="B917" s="13" t="s">
        <v>17</v>
      </c>
      <c r="C917" s="14"/>
      <c r="D917" s="13" t="s">
        <v>83</v>
      </c>
      <c r="E917" s="27" t="s">
        <v>44</v>
      </c>
      <c r="F917" s="27" t="s">
        <v>23</v>
      </c>
      <c r="G917" s="28" t="s">
        <v>78</v>
      </c>
      <c r="H917" s="35">
        <v>12445</v>
      </c>
      <c r="I917" s="27">
        <v>25</v>
      </c>
      <c r="J917" s="30">
        <v>29</v>
      </c>
      <c r="K917" s="35">
        <f t="shared" si="98"/>
        <v>429.13793103448273</v>
      </c>
      <c r="L917" s="32">
        <v>36.200000000000003</v>
      </c>
      <c r="M917" s="32">
        <v>4.62</v>
      </c>
      <c r="N917" s="32">
        <v>30</v>
      </c>
      <c r="O917" s="33">
        <v>0.55730000000000002</v>
      </c>
      <c r="P917" s="34">
        <f t="shared" si="99"/>
        <v>239.15856896551725</v>
      </c>
      <c r="Q917" s="31">
        <f t="shared" si="100"/>
        <v>450509.00000000006</v>
      </c>
      <c r="R917" s="36">
        <f t="shared" si="101"/>
        <v>57495.9</v>
      </c>
      <c r="S917" s="36">
        <f t="shared" si="102"/>
        <v>373350</v>
      </c>
      <c r="T917" s="36">
        <f t="shared" si="103"/>
        <v>6935.5985000000001</v>
      </c>
      <c r="U917" s="36">
        <f t="shared" si="104"/>
        <v>2976328.3907758621</v>
      </c>
    </row>
    <row r="918" spans="1:21" s="27" customFormat="1" x14ac:dyDescent="0.2">
      <c r="A918" s="13">
        <v>2016</v>
      </c>
      <c r="B918" s="13" t="s">
        <v>17</v>
      </c>
      <c r="C918" s="14"/>
      <c r="D918" s="13" t="s">
        <v>83</v>
      </c>
      <c r="E918" s="27" t="s">
        <v>44</v>
      </c>
      <c r="F918" s="27" t="s">
        <v>23</v>
      </c>
      <c r="G918" s="28" t="s">
        <v>78</v>
      </c>
      <c r="H918" s="35">
        <v>8977</v>
      </c>
      <c r="I918" s="27">
        <v>19</v>
      </c>
      <c r="J918" s="30">
        <v>21</v>
      </c>
      <c r="K918" s="35">
        <f t="shared" si="98"/>
        <v>427.47619047619048</v>
      </c>
      <c r="L918" s="32">
        <v>35.6</v>
      </c>
      <c r="M918" s="32">
        <v>4.78</v>
      </c>
      <c r="N918" s="32">
        <v>29</v>
      </c>
      <c r="O918" s="33">
        <v>0.55730000000000002</v>
      </c>
      <c r="P918" s="34">
        <f t="shared" si="99"/>
        <v>238.23248095238094</v>
      </c>
      <c r="Q918" s="31">
        <f t="shared" si="100"/>
        <v>319581.2</v>
      </c>
      <c r="R918" s="36">
        <f t="shared" si="101"/>
        <v>42910.060000000005</v>
      </c>
      <c r="S918" s="36">
        <f t="shared" si="102"/>
        <v>260333</v>
      </c>
      <c r="T918" s="36">
        <f t="shared" si="103"/>
        <v>5002.8820999999998</v>
      </c>
      <c r="U918" s="36">
        <f t="shared" si="104"/>
        <v>2138612.9815095235</v>
      </c>
    </row>
    <row r="919" spans="1:21" s="27" customFormat="1" x14ac:dyDescent="0.2">
      <c r="A919" s="13">
        <v>2016</v>
      </c>
      <c r="B919" s="13" t="s">
        <v>39</v>
      </c>
      <c r="C919" s="14">
        <v>4</v>
      </c>
      <c r="D919" s="13" t="s">
        <v>83</v>
      </c>
      <c r="E919" s="27" t="s">
        <v>44</v>
      </c>
      <c r="F919" s="27" t="s">
        <v>21</v>
      </c>
      <c r="G919" s="28" t="s">
        <v>88</v>
      </c>
      <c r="H919" s="35">
        <v>77159</v>
      </c>
      <c r="I919" s="27">
        <v>156</v>
      </c>
      <c r="J919" s="30">
        <v>60</v>
      </c>
      <c r="K919" s="35">
        <f t="shared" si="98"/>
        <v>1285.9833333333333</v>
      </c>
      <c r="L919" s="32">
        <v>37.159999999999997</v>
      </c>
      <c r="M919" s="32">
        <v>3.55</v>
      </c>
      <c r="N919" s="32">
        <v>32.65</v>
      </c>
      <c r="O919" s="33">
        <v>0.49109999999999998</v>
      </c>
      <c r="P919" s="34">
        <f t="shared" si="99"/>
        <v>631.54641500000002</v>
      </c>
      <c r="Q919" s="31">
        <f t="shared" si="100"/>
        <v>2867228.44</v>
      </c>
      <c r="R919" s="36">
        <f t="shared" si="101"/>
        <v>273914.45</v>
      </c>
      <c r="S919" s="36">
        <f t="shared" si="102"/>
        <v>2519241.35</v>
      </c>
      <c r="T919" s="36">
        <f t="shared" si="103"/>
        <v>37892.784899999999</v>
      </c>
      <c r="U919" s="36">
        <f t="shared" si="104"/>
        <v>48729489.834985003</v>
      </c>
    </row>
    <row r="920" spans="1:21" s="27" customFormat="1" x14ac:dyDescent="0.2">
      <c r="A920" s="13">
        <v>2016</v>
      </c>
      <c r="B920" s="13" t="s">
        <v>17</v>
      </c>
      <c r="C920" s="14"/>
      <c r="D920" s="13" t="s">
        <v>83</v>
      </c>
      <c r="E920" s="27" t="s">
        <v>44</v>
      </c>
      <c r="F920" s="27" t="s">
        <v>23</v>
      </c>
      <c r="G920" s="28" t="s">
        <v>78</v>
      </c>
      <c r="H920" s="35">
        <v>47914</v>
      </c>
      <c r="I920" s="27">
        <v>94</v>
      </c>
      <c r="J920" s="30">
        <v>125</v>
      </c>
      <c r="K920" s="35">
        <f t="shared" si="98"/>
        <v>383.31200000000001</v>
      </c>
      <c r="L920" s="32">
        <v>34.4</v>
      </c>
      <c r="M920" s="32">
        <v>4.9000000000000004</v>
      </c>
      <c r="N920" s="32">
        <v>28.7</v>
      </c>
      <c r="O920" s="33">
        <v>0.52239999999999998</v>
      </c>
      <c r="P920" s="34">
        <f t="shared" si="99"/>
        <v>200.24218880000001</v>
      </c>
      <c r="Q920" s="31">
        <f t="shared" si="100"/>
        <v>1648241.5999999999</v>
      </c>
      <c r="R920" s="36">
        <f t="shared" si="101"/>
        <v>234778.6</v>
      </c>
      <c r="S920" s="36">
        <f t="shared" si="102"/>
        <v>1375131.8</v>
      </c>
      <c r="T920" s="36">
        <f t="shared" si="103"/>
        <v>25030.2736</v>
      </c>
      <c r="U920" s="36">
        <f t="shared" si="104"/>
        <v>9594404.2341632005</v>
      </c>
    </row>
    <row r="921" spans="1:21" s="27" customFormat="1" x14ac:dyDescent="0.2">
      <c r="A921" s="13">
        <v>2016</v>
      </c>
      <c r="B921" s="13" t="s">
        <v>17</v>
      </c>
      <c r="C921" s="14"/>
      <c r="D921" s="13" t="s">
        <v>83</v>
      </c>
      <c r="E921" s="27" t="s">
        <v>44</v>
      </c>
      <c r="F921" s="27" t="s">
        <v>23</v>
      </c>
      <c r="G921" s="28" t="s">
        <v>78</v>
      </c>
      <c r="H921" s="35">
        <v>4953</v>
      </c>
      <c r="I921" s="27">
        <v>10</v>
      </c>
      <c r="J921" s="30">
        <v>14</v>
      </c>
      <c r="K921" s="35">
        <f t="shared" si="98"/>
        <v>353.78571428571428</v>
      </c>
      <c r="L921" s="32">
        <v>34.5</v>
      </c>
      <c r="M921" s="32">
        <v>4.59</v>
      </c>
      <c r="N921" s="32">
        <v>29.1</v>
      </c>
      <c r="O921" s="33">
        <v>0.5323</v>
      </c>
      <c r="P921" s="34">
        <f t="shared" si="99"/>
        <v>188.3201357142857</v>
      </c>
      <c r="Q921" s="31">
        <f t="shared" si="100"/>
        <v>170878.5</v>
      </c>
      <c r="R921" s="36">
        <f t="shared" si="101"/>
        <v>22734.27</v>
      </c>
      <c r="S921" s="36">
        <f t="shared" si="102"/>
        <v>144132.30000000002</v>
      </c>
      <c r="T921" s="36">
        <f t="shared" si="103"/>
        <v>2636.4818999999998</v>
      </c>
      <c r="U921" s="36">
        <f t="shared" si="104"/>
        <v>932749.6321928571</v>
      </c>
    </row>
    <row r="922" spans="1:21" s="27" customFormat="1" x14ac:dyDescent="0.2">
      <c r="A922" s="13">
        <v>2016</v>
      </c>
      <c r="B922" s="13" t="s">
        <v>17</v>
      </c>
      <c r="C922" s="14"/>
      <c r="D922" s="13" t="s">
        <v>83</v>
      </c>
      <c r="E922" s="27" t="s">
        <v>45</v>
      </c>
      <c r="F922" s="27" t="s">
        <v>89</v>
      </c>
      <c r="G922" s="28" t="s">
        <v>78</v>
      </c>
      <c r="H922" s="35">
        <v>153812</v>
      </c>
      <c r="I922" s="27">
        <v>275</v>
      </c>
      <c r="J922" s="30">
        <v>152</v>
      </c>
      <c r="K922" s="35">
        <f t="shared" si="98"/>
        <v>1011.921052631579</v>
      </c>
      <c r="L922" s="32">
        <v>36.1</v>
      </c>
      <c r="M922" s="32">
        <v>4.7699999999999996</v>
      </c>
      <c r="N922" s="32">
        <v>29.7</v>
      </c>
      <c r="O922" s="33">
        <v>0.53669999999999995</v>
      </c>
      <c r="P922" s="34">
        <f t="shared" si="99"/>
        <v>543.09802894736845</v>
      </c>
      <c r="Q922" s="31">
        <f t="shared" si="100"/>
        <v>5552613.2000000002</v>
      </c>
      <c r="R922" s="36">
        <f t="shared" si="101"/>
        <v>733683.24</v>
      </c>
      <c r="S922" s="36">
        <f t="shared" si="102"/>
        <v>4568216.3999999994</v>
      </c>
      <c r="T922" s="36">
        <f t="shared" si="103"/>
        <v>82550.900399999999</v>
      </c>
      <c r="U922" s="36">
        <f t="shared" si="104"/>
        <v>83534994.028452635</v>
      </c>
    </row>
    <row r="923" spans="1:21" s="27" customFormat="1" x14ac:dyDescent="0.2">
      <c r="A923" s="13">
        <v>2016</v>
      </c>
      <c r="B923" s="13" t="s">
        <v>39</v>
      </c>
      <c r="C923" s="14">
        <v>3.5</v>
      </c>
      <c r="D923" s="13" t="s">
        <v>83</v>
      </c>
      <c r="E923" s="27" t="s">
        <v>44</v>
      </c>
      <c r="F923" s="27" t="s">
        <v>29</v>
      </c>
      <c r="G923" s="28" t="s">
        <v>78</v>
      </c>
      <c r="H923" s="35">
        <v>123903</v>
      </c>
      <c r="I923" s="27">
        <v>253</v>
      </c>
      <c r="J923" s="30">
        <v>65</v>
      </c>
      <c r="K923" s="35">
        <f t="shared" si="98"/>
        <v>1906.2</v>
      </c>
      <c r="L923" s="32">
        <v>35.54</v>
      </c>
      <c r="M923" s="32">
        <v>4.34</v>
      </c>
      <c r="N923" s="32">
        <v>28.18</v>
      </c>
      <c r="O923" s="33">
        <v>0.55769999999999997</v>
      </c>
      <c r="P923" s="34">
        <f t="shared" si="99"/>
        <v>1063.0877399999999</v>
      </c>
      <c r="Q923" s="31">
        <f t="shared" si="100"/>
        <v>4403512.62</v>
      </c>
      <c r="R923" s="36">
        <f t="shared" si="101"/>
        <v>537739.02</v>
      </c>
      <c r="S923" s="36">
        <f t="shared" si="102"/>
        <v>3491586.54</v>
      </c>
      <c r="T923" s="36">
        <f t="shared" si="103"/>
        <v>69100.703099999999</v>
      </c>
      <c r="U923" s="36">
        <f t="shared" si="104"/>
        <v>131719760.24922</v>
      </c>
    </row>
    <row r="924" spans="1:21" s="27" customFormat="1" x14ac:dyDescent="0.2">
      <c r="A924" s="13">
        <v>2016</v>
      </c>
      <c r="B924" s="13" t="s">
        <v>17</v>
      </c>
      <c r="C924" s="14"/>
      <c r="D924" s="13" t="s">
        <v>83</v>
      </c>
      <c r="E924" s="27" t="s">
        <v>45</v>
      </c>
      <c r="F924" s="27" t="s">
        <v>89</v>
      </c>
      <c r="G924" s="28" t="s">
        <v>78</v>
      </c>
      <c r="H924" s="35">
        <v>93724</v>
      </c>
      <c r="I924" s="27">
        <v>195</v>
      </c>
      <c r="J924" s="30">
        <v>100</v>
      </c>
      <c r="K924" s="35">
        <f t="shared" si="98"/>
        <v>937.24</v>
      </c>
      <c r="L924" s="32">
        <v>34.299999999999997</v>
      </c>
      <c r="M924" s="32">
        <v>4.74</v>
      </c>
      <c r="N924" s="32">
        <v>27.9</v>
      </c>
      <c r="O924" s="33">
        <v>0.52639999999999998</v>
      </c>
      <c r="P924" s="34">
        <f t="shared" si="99"/>
        <v>493.363136</v>
      </c>
      <c r="Q924" s="31">
        <f t="shared" si="100"/>
        <v>3214733.1999999997</v>
      </c>
      <c r="R924" s="36">
        <f t="shared" si="101"/>
        <v>444251.76</v>
      </c>
      <c r="S924" s="36">
        <f t="shared" si="102"/>
        <v>2614899.6</v>
      </c>
      <c r="T924" s="36">
        <f t="shared" si="103"/>
        <v>49336.313600000001</v>
      </c>
      <c r="U924" s="36">
        <f t="shared" si="104"/>
        <v>46239966.558463998</v>
      </c>
    </row>
    <row r="925" spans="1:21" s="27" customFormat="1" x14ac:dyDescent="0.2">
      <c r="A925" s="13">
        <v>2016</v>
      </c>
      <c r="B925" s="13" t="s">
        <v>17</v>
      </c>
      <c r="C925" s="14"/>
      <c r="D925" s="13" t="s">
        <v>83</v>
      </c>
      <c r="E925" s="27" t="s">
        <v>45</v>
      </c>
      <c r="F925" s="27" t="s">
        <v>89</v>
      </c>
      <c r="G925" s="28" t="s">
        <v>78</v>
      </c>
      <c r="H925" s="35">
        <v>130154</v>
      </c>
      <c r="I925" s="27">
        <v>267</v>
      </c>
      <c r="J925" s="30">
        <v>125</v>
      </c>
      <c r="K925" s="35">
        <f t="shared" si="98"/>
        <v>1041.232</v>
      </c>
      <c r="L925" s="32">
        <v>35</v>
      </c>
      <c r="M925" s="32">
        <v>4.8</v>
      </c>
      <c r="N925" s="32">
        <v>28.7</v>
      </c>
      <c r="O925" s="33">
        <v>0.54349999999999998</v>
      </c>
      <c r="P925" s="34">
        <f t="shared" si="99"/>
        <v>565.90959199999998</v>
      </c>
      <c r="Q925" s="31">
        <f t="shared" si="100"/>
        <v>4555390</v>
      </c>
      <c r="R925" s="36">
        <f t="shared" si="101"/>
        <v>624739.19999999995</v>
      </c>
      <c r="S925" s="36">
        <f t="shared" si="102"/>
        <v>3735419.8</v>
      </c>
      <c r="T925" s="36">
        <f t="shared" si="103"/>
        <v>70738.698999999993</v>
      </c>
      <c r="U925" s="36">
        <f t="shared" si="104"/>
        <v>73655397.037167996</v>
      </c>
    </row>
    <row r="926" spans="1:21" s="27" customFormat="1" x14ac:dyDescent="0.2">
      <c r="A926" s="13">
        <v>2016</v>
      </c>
      <c r="B926" s="13" t="s">
        <v>17</v>
      </c>
      <c r="C926" s="14"/>
      <c r="D926" s="13" t="s">
        <v>83</v>
      </c>
      <c r="E926" s="27" t="s">
        <v>44</v>
      </c>
      <c r="F926" s="27" t="s">
        <v>75</v>
      </c>
      <c r="G926" s="28" t="s">
        <v>78</v>
      </c>
      <c r="H926" s="35">
        <v>347916</v>
      </c>
      <c r="I926" s="27">
        <v>732</v>
      </c>
      <c r="J926" s="30">
        <v>250</v>
      </c>
      <c r="K926" s="35">
        <f t="shared" si="98"/>
        <v>1391.664</v>
      </c>
      <c r="L926" s="32">
        <v>37.6</v>
      </c>
      <c r="M926" s="32">
        <v>4.5999999999999996</v>
      </c>
      <c r="N926" s="32">
        <v>32</v>
      </c>
      <c r="O926" s="33">
        <v>0.50519999999999998</v>
      </c>
      <c r="P926" s="34">
        <f t="shared" si="99"/>
        <v>703.06865279999988</v>
      </c>
      <c r="Q926" s="31">
        <f t="shared" si="100"/>
        <v>13081641.6</v>
      </c>
      <c r="R926" s="36">
        <f t="shared" si="101"/>
        <v>1600413.5999999999</v>
      </c>
      <c r="S926" s="36">
        <f t="shared" si="102"/>
        <v>11133312</v>
      </c>
      <c r="T926" s="36">
        <f t="shared" si="103"/>
        <v>175767.16319999998</v>
      </c>
      <c r="U926" s="36">
        <f t="shared" si="104"/>
        <v>244608833.40756476</v>
      </c>
    </row>
    <row r="927" spans="1:21" s="27" customFormat="1" x14ac:dyDescent="0.2">
      <c r="A927" s="13">
        <v>2016</v>
      </c>
      <c r="B927" s="13" t="s">
        <v>39</v>
      </c>
      <c r="C927" s="14"/>
      <c r="D927" s="13" t="s">
        <v>83</v>
      </c>
      <c r="E927" s="27" t="s">
        <v>44</v>
      </c>
      <c r="F927" s="27" t="s">
        <v>23</v>
      </c>
      <c r="G927" s="28" t="s">
        <v>87</v>
      </c>
      <c r="H927" s="35">
        <v>107482</v>
      </c>
      <c r="I927" s="27">
        <v>219</v>
      </c>
      <c r="J927" s="30">
        <v>60</v>
      </c>
      <c r="K927" s="35">
        <f t="shared" si="98"/>
        <v>1791.3666666666666</v>
      </c>
      <c r="L927" s="32">
        <v>36.4</v>
      </c>
      <c r="M927" s="32">
        <v>4.8600000000000003</v>
      </c>
      <c r="N927" s="32">
        <v>33</v>
      </c>
      <c r="O927" s="33">
        <v>0.55400000000000005</v>
      </c>
      <c r="P927" s="34">
        <f t="shared" si="99"/>
        <v>992.41713333333348</v>
      </c>
      <c r="Q927" s="31">
        <f t="shared" si="100"/>
        <v>3912344.8</v>
      </c>
      <c r="R927" s="36">
        <f t="shared" si="101"/>
        <v>522362.52</v>
      </c>
      <c r="S927" s="36">
        <f t="shared" si="102"/>
        <v>3546906</v>
      </c>
      <c r="T927" s="36">
        <f t="shared" si="103"/>
        <v>59545.028000000006</v>
      </c>
      <c r="U927" s="36">
        <f t="shared" si="104"/>
        <v>106666978.32493335</v>
      </c>
    </row>
    <row r="928" spans="1:21" s="27" customFormat="1" x14ac:dyDescent="0.2">
      <c r="A928" s="13">
        <v>2016</v>
      </c>
      <c r="B928" s="13" t="s">
        <v>39</v>
      </c>
      <c r="C928" s="14"/>
      <c r="D928" s="13" t="s">
        <v>83</v>
      </c>
      <c r="E928" s="27" t="s">
        <v>44</v>
      </c>
      <c r="F928" s="27" t="s">
        <v>29</v>
      </c>
      <c r="G928" s="28" t="s">
        <v>78</v>
      </c>
      <c r="H928" s="35">
        <v>108796</v>
      </c>
      <c r="I928" s="27">
        <v>223</v>
      </c>
      <c r="J928" s="30">
        <v>60</v>
      </c>
      <c r="K928" s="35">
        <f t="shared" si="98"/>
        <v>1813.2666666666667</v>
      </c>
      <c r="L928" s="32">
        <v>36</v>
      </c>
      <c r="M928" s="32">
        <v>4.0599999999999996</v>
      </c>
      <c r="N928" s="32">
        <v>29</v>
      </c>
      <c r="O928" s="33">
        <v>0.56230000000000002</v>
      </c>
      <c r="P928" s="34">
        <f t="shared" si="99"/>
        <v>1019.5998466666666</v>
      </c>
      <c r="Q928" s="31">
        <f t="shared" si="100"/>
        <v>3916656</v>
      </c>
      <c r="R928" s="36">
        <f t="shared" si="101"/>
        <v>441711.75999999995</v>
      </c>
      <c r="S928" s="36">
        <f t="shared" si="102"/>
        <v>3155084</v>
      </c>
      <c r="T928" s="36">
        <f t="shared" si="103"/>
        <v>61175.9908</v>
      </c>
      <c r="U928" s="36">
        <f t="shared" si="104"/>
        <v>110928384.91794667</v>
      </c>
    </row>
    <row r="929" spans="1:22" s="27" customFormat="1" x14ac:dyDescent="0.2">
      <c r="A929" s="13">
        <v>2016</v>
      </c>
      <c r="B929" s="13" t="s">
        <v>50</v>
      </c>
      <c r="C929" s="14"/>
      <c r="D929" s="13" t="s">
        <v>83</v>
      </c>
      <c r="E929" s="27" t="s">
        <v>44</v>
      </c>
      <c r="F929" s="27" t="s">
        <v>23</v>
      </c>
      <c r="G929" s="28" t="s">
        <v>87</v>
      </c>
      <c r="H929" s="35">
        <v>60995</v>
      </c>
      <c r="I929" s="27">
        <v>125</v>
      </c>
      <c r="J929" s="30">
        <v>60</v>
      </c>
      <c r="K929" s="35">
        <f t="shared" si="98"/>
        <v>1016.5833333333334</v>
      </c>
      <c r="L929" s="32">
        <v>36.4</v>
      </c>
      <c r="M929" s="32">
        <v>4.57</v>
      </c>
      <c r="N929" s="32">
        <v>32.1</v>
      </c>
      <c r="O929" s="33">
        <v>0.56340000000000001</v>
      </c>
      <c r="P929" s="34">
        <f t="shared" si="99"/>
        <v>572.74304999999993</v>
      </c>
      <c r="Q929" s="31">
        <f t="shared" si="100"/>
        <v>2220218</v>
      </c>
      <c r="R929" s="36">
        <f t="shared" si="101"/>
        <v>278747.15000000002</v>
      </c>
      <c r="S929" s="36">
        <f t="shared" si="102"/>
        <v>1957939.5</v>
      </c>
      <c r="T929" s="36">
        <f t="shared" si="103"/>
        <v>34364.582999999999</v>
      </c>
      <c r="U929" s="36">
        <f t="shared" si="104"/>
        <v>34934462.334749997</v>
      </c>
    </row>
    <row r="930" spans="1:22" s="27" customFormat="1" x14ac:dyDescent="0.2">
      <c r="A930" s="13">
        <v>2016</v>
      </c>
      <c r="B930" s="13" t="s">
        <v>17</v>
      </c>
      <c r="C930" s="14"/>
      <c r="D930" s="13" t="s">
        <v>83</v>
      </c>
      <c r="E930" s="27" t="s">
        <v>44</v>
      </c>
      <c r="F930" s="27" t="s">
        <v>75</v>
      </c>
      <c r="G930" s="28" t="s">
        <v>78</v>
      </c>
      <c r="H930" s="35">
        <v>92377</v>
      </c>
      <c r="I930" s="27">
        <v>198</v>
      </c>
      <c r="J930" s="30">
        <v>130</v>
      </c>
      <c r="K930" s="35">
        <f t="shared" si="98"/>
        <v>710.59230769230771</v>
      </c>
      <c r="L930" s="32">
        <v>34.1</v>
      </c>
      <c r="M930" s="32">
        <v>4.7300000000000004</v>
      </c>
      <c r="N930" s="32">
        <v>29.5</v>
      </c>
      <c r="O930" s="33">
        <v>0.52710000000000001</v>
      </c>
      <c r="P930" s="34">
        <f t="shared" si="99"/>
        <v>374.55320538461541</v>
      </c>
      <c r="Q930" s="31">
        <f t="shared" si="100"/>
        <v>3150055.7</v>
      </c>
      <c r="R930" s="36">
        <f t="shared" si="101"/>
        <v>436943.21</v>
      </c>
      <c r="S930" s="36">
        <f t="shared" si="102"/>
        <v>2725121.5</v>
      </c>
      <c r="T930" s="36">
        <f t="shared" si="103"/>
        <v>48691.916700000002</v>
      </c>
      <c r="U930" s="36">
        <f t="shared" si="104"/>
        <v>34600101.453814618</v>
      </c>
    </row>
    <row r="931" spans="1:22" s="27" customFormat="1" x14ac:dyDescent="0.2">
      <c r="A931" s="13">
        <v>2016</v>
      </c>
      <c r="B931" s="13" t="s">
        <v>39</v>
      </c>
      <c r="C931" s="14"/>
      <c r="D931" s="13" t="s">
        <v>83</v>
      </c>
      <c r="E931" s="27" t="s">
        <v>44</v>
      </c>
      <c r="F931" s="27" t="s">
        <v>29</v>
      </c>
      <c r="G931" s="28" t="s">
        <v>87</v>
      </c>
      <c r="H931" s="35">
        <v>146253</v>
      </c>
      <c r="I931" s="27">
        <v>295</v>
      </c>
      <c r="J931" s="30">
        <v>100</v>
      </c>
      <c r="K931" s="35">
        <f t="shared" si="98"/>
        <v>1462.53</v>
      </c>
      <c r="L931" s="32">
        <v>35.630000000000003</v>
      </c>
      <c r="M931" s="32">
        <v>4.5999999999999996</v>
      </c>
      <c r="N931" s="32">
        <v>29.2</v>
      </c>
      <c r="O931" s="33">
        <v>0.55379999999999996</v>
      </c>
      <c r="P931" s="34">
        <f t="shared" si="99"/>
        <v>809.94911400000001</v>
      </c>
      <c r="Q931" s="31">
        <f t="shared" si="100"/>
        <v>5210994.3900000006</v>
      </c>
      <c r="R931" s="36">
        <f t="shared" si="101"/>
        <v>672763.79999999993</v>
      </c>
      <c r="S931" s="36">
        <f t="shared" si="102"/>
        <v>4270587.5999999996</v>
      </c>
      <c r="T931" s="36">
        <f t="shared" si="103"/>
        <v>80994.911399999997</v>
      </c>
      <c r="U931" s="36">
        <f t="shared" si="104"/>
        <v>118457487.769842</v>
      </c>
    </row>
    <row r="932" spans="1:22" s="27" customFormat="1" x14ac:dyDescent="0.2">
      <c r="A932" s="13">
        <v>2016</v>
      </c>
      <c r="B932" s="13" t="s">
        <v>17</v>
      </c>
      <c r="C932" s="14"/>
      <c r="D932" s="13" t="s">
        <v>83</v>
      </c>
      <c r="E932" s="27" t="s">
        <v>44</v>
      </c>
      <c r="F932" s="27" t="s">
        <v>75</v>
      </c>
      <c r="G932" s="28" t="s">
        <v>78</v>
      </c>
      <c r="H932" s="35">
        <v>99736</v>
      </c>
      <c r="I932" s="27">
        <v>216</v>
      </c>
      <c r="J932" s="30">
        <v>132</v>
      </c>
      <c r="K932" s="35">
        <f t="shared" si="98"/>
        <v>755.57575757575762</v>
      </c>
      <c r="L932" s="32">
        <v>35.299999999999997</v>
      </c>
      <c r="M932" s="32">
        <v>4.37</v>
      </c>
      <c r="N932" s="32">
        <v>31.7</v>
      </c>
      <c r="O932" s="33">
        <v>0.53759999999999997</v>
      </c>
      <c r="P932" s="34">
        <f t="shared" si="99"/>
        <v>406.19752727272726</v>
      </c>
      <c r="Q932" s="31">
        <f t="shared" si="100"/>
        <v>3520680.8</v>
      </c>
      <c r="R932" s="36">
        <f t="shared" si="101"/>
        <v>435846.32</v>
      </c>
      <c r="S932" s="36">
        <f t="shared" si="102"/>
        <v>3161631.1999999997</v>
      </c>
      <c r="T932" s="36">
        <f t="shared" si="103"/>
        <v>53618.073599999996</v>
      </c>
      <c r="U932" s="36">
        <f t="shared" si="104"/>
        <v>40512516.580072723</v>
      </c>
    </row>
    <row r="933" spans="1:22" s="27" customFormat="1" x14ac:dyDescent="0.2">
      <c r="A933" s="13">
        <v>2016</v>
      </c>
      <c r="B933" s="13" t="s">
        <v>39</v>
      </c>
      <c r="C933" s="14"/>
      <c r="D933" s="13" t="s">
        <v>82</v>
      </c>
      <c r="E933" s="27" t="s">
        <v>44</v>
      </c>
      <c r="F933" s="27" t="s">
        <v>29</v>
      </c>
      <c r="G933" s="28" t="s">
        <v>78</v>
      </c>
      <c r="H933" s="35">
        <v>312711</v>
      </c>
      <c r="I933" s="27">
        <v>642</v>
      </c>
      <c r="J933" s="30">
        <v>240</v>
      </c>
      <c r="K933" s="35">
        <f t="shared" si="98"/>
        <v>1302.9625000000001</v>
      </c>
      <c r="L933" s="32">
        <v>35.85</v>
      </c>
      <c r="M933" s="32">
        <v>4.45</v>
      </c>
      <c r="N933" s="32">
        <v>28.26</v>
      </c>
      <c r="O933" s="33">
        <v>0.55588499999999996</v>
      </c>
      <c r="P933" s="34">
        <f t="shared" si="99"/>
        <v>724.29730931249992</v>
      </c>
      <c r="Q933" s="31">
        <f t="shared" si="100"/>
        <v>11210689.35</v>
      </c>
      <c r="R933" s="36">
        <f t="shared" si="101"/>
        <v>1391563.95</v>
      </c>
      <c r="S933" s="36">
        <f t="shared" si="102"/>
        <v>8837212.8600000013</v>
      </c>
      <c r="T933" s="36">
        <f t="shared" si="103"/>
        <v>173831.35423499998</v>
      </c>
      <c r="U933" s="36">
        <f t="shared" si="104"/>
        <v>226495735.89242116</v>
      </c>
    </row>
    <row r="934" spans="1:22" s="27" customFormat="1" x14ac:dyDescent="0.2">
      <c r="A934" s="13">
        <v>2016</v>
      </c>
      <c r="B934" s="13" t="s">
        <v>17</v>
      </c>
      <c r="C934" s="14"/>
      <c r="D934" s="13" t="s">
        <v>83</v>
      </c>
      <c r="E934" s="27" t="s">
        <v>44</v>
      </c>
      <c r="F934" s="27" t="s">
        <v>23</v>
      </c>
      <c r="G934" s="28" t="s">
        <v>86</v>
      </c>
      <c r="H934" s="35">
        <v>74331</v>
      </c>
      <c r="I934" s="27">
        <v>147</v>
      </c>
      <c r="J934" s="30">
        <v>170</v>
      </c>
      <c r="K934" s="35">
        <f t="shared" si="98"/>
        <v>437.24117647058824</v>
      </c>
      <c r="L934" s="32">
        <v>36.1</v>
      </c>
      <c r="M934" s="32">
        <v>4.17</v>
      </c>
      <c r="N934" s="32">
        <v>30.9</v>
      </c>
      <c r="O934" s="33">
        <v>0.56730000000000003</v>
      </c>
      <c r="P934" s="34">
        <f t="shared" si="99"/>
        <v>248.04691941176472</v>
      </c>
      <c r="Q934" s="31">
        <f t="shared" si="100"/>
        <v>2683349.1</v>
      </c>
      <c r="R934" s="36">
        <f t="shared" si="101"/>
        <v>309960.27</v>
      </c>
      <c r="S934" s="36">
        <f t="shared" si="102"/>
        <v>2296827.9</v>
      </c>
      <c r="T934" s="36">
        <f t="shared" si="103"/>
        <v>42167.976300000002</v>
      </c>
      <c r="U934" s="36">
        <f t="shared" si="104"/>
        <v>18437575.566795882</v>
      </c>
    </row>
    <row r="935" spans="1:22" s="27" customFormat="1" x14ac:dyDescent="0.2">
      <c r="A935" s="13">
        <v>2016</v>
      </c>
      <c r="B935" s="13" t="s">
        <v>41</v>
      </c>
      <c r="C935" s="14"/>
      <c r="D935" s="13" t="s">
        <v>82</v>
      </c>
      <c r="E935" s="27" t="s">
        <v>55</v>
      </c>
      <c r="F935" s="27" t="s">
        <v>57</v>
      </c>
      <c r="G935" s="28" t="s">
        <v>88</v>
      </c>
      <c r="H935" s="35">
        <v>186201</v>
      </c>
      <c r="I935" s="27">
        <v>371</v>
      </c>
      <c r="J935" s="27">
        <v>100</v>
      </c>
      <c r="K935" s="35">
        <f t="shared" si="98"/>
        <v>1862.01</v>
      </c>
      <c r="L935" s="32">
        <v>36.99</v>
      </c>
      <c r="M935" s="32">
        <v>4.3099999999999996</v>
      </c>
      <c r="N935" s="32">
        <v>32.479999999999997</v>
      </c>
      <c r="O935" s="33">
        <v>0.55320000000000003</v>
      </c>
      <c r="P935" s="34">
        <f t="shared" si="99"/>
        <v>1030.063932</v>
      </c>
      <c r="Q935" s="31">
        <f t="shared" si="100"/>
        <v>6887574.9900000002</v>
      </c>
      <c r="R935" s="36">
        <f t="shared" si="101"/>
        <v>802526.30999999994</v>
      </c>
      <c r="S935" s="36">
        <f t="shared" si="102"/>
        <v>6047808.4799999995</v>
      </c>
      <c r="T935" s="36">
        <f t="shared" si="103"/>
        <v>103006.39320000001</v>
      </c>
      <c r="U935" s="36">
        <f t="shared" si="104"/>
        <v>191798934.20233199</v>
      </c>
    </row>
    <row r="936" spans="1:22" s="27" customFormat="1" x14ac:dyDescent="0.2">
      <c r="A936" s="13">
        <v>2016</v>
      </c>
      <c r="B936" s="13" t="s">
        <v>19</v>
      </c>
      <c r="C936" s="14">
        <v>3</v>
      </c>
      <c r="D936" s="13" t="s">
        <v>83</v>
      </c>
      <c r="E936" s="27" t="s">
        <v>44</v>
      </c>
      <c r="F936" s="27" t="s">
        <v>23</v>
      </c>
      <c r="G936" s="28" t="s">
        <v>88</v>
      </c>
      <c r="H936" s="35">
        <v>81429</v>
      </c>
      <c r="I936" s="27">
        <v>163</v>
      </c>
      <c r="J936" s="30">
        <v>50</v>
      </c>
      <c r="K936" s="35">
        <f t="shared" si="98"/>
        <v>1628.58</v>
      </c>
      <c r="L936" s="32">
        <v>36.700000000000003</v>
      </c>
      <c r="M936" s="32">
        <v>4.07</v>
      </c>
      <c r="N936" s="32">
        <v>32.299999999999997</v>
      </c>
      <c r="O936" s="33">
        <v>0.57550000000000001</v>
      </c>
      <c r="P936" s="34">
        <f t="shared" si="99"/>
        <v>937.2477899999999</v>
      </c>
      <c r="Q936" s="31">
        <f t="shared" si="100"/>
        <v>2988444.3000000003</v>
      </c>
      <c r="R936" s="36">
        <f t="shared" si="101"/>
        <v>331416.03000000003</v>
      </c>
      <c r="S936" s="36">
        <f t="shared" si="102"/>
        <v>2630156.6999999997</v>
      </c>
      <c r="T936" s="36">
        <f t="shared" si="103"/>
        <v>46862.389499999997</v>
      </c>
      <c r="U936" s="36">
        <f t="shared" si="104"/>
        <v>76319150.291909993</v>
      </c>
    </row>
    <row r="937" spans="1:22" s="27" customFormat="1" x14ac:dyDescent="0.2">
      <c r="A937" s="13">
        <v>2016</v>
      </c>
      <c r="B937" s="13" t="s">
        <v>50</v>
      </c>
      <c r="C937" s="14">
        <v>2.5</v>
      </c>
      <c r="D937" s="13" t="s">
        <v>83</v>
      </c>
      <c r="E937" s="27" t="s">
        <v>44</v>
      </c>
      <c r="F937" s="27" t="s">
        <v>23</v>
      </c>
      <c r="G937" s="28" t="s">
        <v>88</v>
      </c>
      <c r="H937" s="35">
        <v>169089</v>
      </c>
      <c r="I937" s="27">
        <v>340</v>
      </c>
      <c r="J937" s="30">
        <v>120</v>
      </c>
      <c r="K937" s="35">
        <f t="shared" si="98"/>
        <v>1409.075</v>
      </c>
      <c r="L937" s="32">
        <v>35.1</v>
      </c>
      <c r="M937" s="32">
        <v>4.4400000000000004</v>
      </c>
      <c r="N937" s="32">
        <v>30.8</v>
      </c>
      <c r="O937" s="33">
        <v>0.54910000000000003</v>
      </c>
      <c r="P937" s="34">
        <f t="shared" si="99"/>
        <v>773.72308250000003</v>
      </c>
      <c r="Q937" s="31">
        <f t="shared" si="100"/>
        <v>5935023.9000000004</v>
      </c>
      <c r="R937" s="36">
        <f t="shared" si="101"/>
        <v>750755.16</v>
      </c>
      <c r="S937" s="36">
        <f t="shared" si="102"/>
        <v>5207941.2</v>
      </c>
      <c r="T937" s="36">
        <f t="shared" si="103"/>
        <v>92846.769899999999</v>
      </c>
      <c r="U937" s="36">
        <f t="shared" si="104"/>
        <v>130828062.2968425</v>
      </c>
    </row>
    <row r="938" spans="1:22" s="27" customFormat="1" x14ac:dyDescent="0.2">
      <c r="A938" s="13">
        <v>2016</v>
      </c>
      <c r="B938" s="13" t="s">
        <v>19</v>
      </c>
      <c r="C938" s="14">
        <v>2.5</v>
      </c>
      <c r="D938" s="13" t="s">
        <v>83</v>
      </c>
      <c r="E938" s="27" t="s">
        <v>44</v>
      </c>
      <c r="F938" s="27" t="s">
        <v>23</v>
      </c>
      <c r="G938" s="28" t="s">
        <v>88</v>
      </c>
      <c r="H938" s="35">
        <v>96982</v>
      </c>
      <c r="I938" s="27">
        <v>196</v>
      </c>
      <c r="J938" s="30">
        <v>70</v>
      </c>
      <c r="K938" s="35">
        <f t="shared" si="98"/>
        <v>1385.4571428571428</v>
      </c>
      <c r="L938" s="32">
        <v>35.4</v>
      </c>
      <c r="M938" s="32">
        <v>4.1900000000000004</v>
      </c>
      <c r="N938" s="32">
        <v>30.1</v>
      </c>
      <c r="O938" s="33">
        <v>0.5524</v>
      </c>
      <c r="P938" s="34">
        <f t="shared" si="99"/>
        <v>765.32652571428571</v>
      </c>
      <c r="Q938" s="31">
        <f t="shared" si="100"/>
        <v>3433162.8</v>
      </c>
      <c r="R938" s="36">
        <f t="shared" si="101"/>
        <v>406354.58</v>
      </c>
      <c r="S938" s="36">
        <f t="shared" si="102"/>
        <v>2919158.2</v>
      </c>
      <c r="T938" s="36">
        <f t="shared" si="103"/>
        <v>53572.856800000001</v>
      </c>
      <c r="U938" s="36">
        <f t="shared" si="104"/>
        <v>74222897.116822854</v>
      </c>
    </row>
    <row r="939" spans="1:22" s="27" customFormat="1" x14ac:dyDescent="0.2">
      <c r="A939" s="13">
        <v>2016</v>
      </c>
      <c r="B939" s="13" t="s">
        <v>50</v>
      </c>
      <c r="C939" s="14">
        <v>2</v>
      </c>
      <c r="D939" s="13" t="s">
        <v>83</v>
      </c>
      <c r="E939" s="27" t="s">
        <v>44</v>
      </c>
      <c r="F939" s="27" t="s">
        <v>23</v>
      </c>
      <c r="G939" s="28" t="s">
        <v>88</v>
      </c>
      <c r="H939" s="35">
        <v>148644</v>
      </c>
      <c r="I939" s="27">
        <v>297</v>
      </c>
      <c r="J939" s="30">
        <v>120</v>
      </c>
      <c r="K939" s="35">
        <f t="shared" si="98"/>
        <v>1238.7</v>
      </c>
      <c r="L939" s="32">
        <v>34.9</v>
      </c>
      <c r="M939" s="32">
        <v>4.5</v>
      </c>
      <c r="N939" s="32">
        <v>31.3</v>
      </c>
      <c r="O939" s="33">
        <v>0.54910000000000003</v>
      </c>
      <c r="P939" s="34">
        <f t="shared" si="99"/>
        <v>680.17016999999998</v>
      </c>
      <c r="Q939" s="31">
        <f t="shared" si="100"/>
        <v>5187675.5999999996</v>
      </c>
      <c r="R939" s="36">
        <f t="shared" si="101"/>
        <v>668898</v>
      </c>
      <c r="S939" s="36">
        <f t="shared" si="102"/>
        <v>4652557.2</v>
      </c>
      <c r="T939" s="36">
        <f t="shared" si="103"/>
        <v>81620.420400000003</v>
      </c>
      <c r="U939" s="36">
        <f t="shared" si="104"/>
        <v>101103214.74947999</v>
      </c>
    </row>
    <row r="940" spans="1:22" s="27" customFormat="1" x14ac:dyDescent="0.2">
      <c r="A940" s="13">
        <v>2016</v>
      </c>
      <c r="B940" s="13" t="s">
        <v>19</v>
      </c>
      <c r="C940" s="14">
        <v>2</v>
      </c>
      <c r="D940" s="13" t="s">
        <v>83</v>
      </c>
      <c r="E940" s="27" t="s">
        <v>44</v>
      </c>
      <c r="F940" s="27" t="s">
        <v>23</v>
      </c>
      <c r="G940" s="28" t="s">
        <v>88</v>
      </c>
      <c r="H940" s="35">
        <v>81429</v>
      </c>
      <c r="I940" s="27">
        <v>163</v>
      </c>
      <c r="J940" s="30">
        <v>70</v>
      </c>
      <c r="K940" s="35">
        <f t="shared" si="98"/>
        <v>1163.2714285714285</v>
      </c>
      <c r="L940" s="32">
        <v>36.700000000000003</v>
      </c>
      <c r="M940" s="32">
        <v>4.07</v>
      </c>
      <c r="N940" s="32">
        <v>32.200000000000003</v>
      </c>
      <c r="O940" s="33">
        <v>0.57550000000000001</v>
      </c>
      <c r="P940" s="34">
        <f t="shared" si="99"/>
        <v>669.46270714285708</v>
      </c>
      <c r="Q940" s="31">
        <f t="shared" si="100"/>
        <v>2988444.3000000003</v>
      </c>
      <c r="R940" s="36">
        <f t="shared" si="101"/>
        <v>331416.03000000003</v>
      </c>
      <c r="S940" s="36">
        <f t="shared" si="102"/>
        <v>2622013.8000000003</v>
      </c>
      <c r="T940" s="36">
        <f t="shared" si="103"/>
        <v>46862.389499999997</v>
      </c>
      <c r="U940" s="36">
        <f t="shared" si="104"/>
        <v>54513678.77993571</v>
      </c>
    </row>
    <row r="941" spans="1:22" s="27" customFormat="1" x14ac:dyDescent="0.2">
      <c r="A941" s="13">
        <v>2016</v>
      </c>
      <c r="B941" s="13" t="s">
        <v>39</v>
      </c>
      <c r="C941" s="14"/>
      <c r="D941" s="13" t="s">
        <v>83</v>
      </c>
      <c r="E941" s="27" t="s">
        <v>44</v>
      </c>
      <c r="F941" s="27" t="s">
        <v>29</v>
      </c>
      <c r="G941" s="28" t="s">
        <v>88</v>
      </c>
      <c r="H941" s="35">
        <v>85611</v>
      </c>
      <c r="I941" s="27">
        <v>181</v>
      </c>
      <c r="J941" s="30">
        <v>70</v>
      </c>
      <c r="K941" s="35">
        <f t="shared" si="98"/>
        <v>1223.0142857142857</v>
      </c>
      <c r="L941" s="32">
        <v>36.4</v>
      </c>
      <c r="M941" s="32">
        <v>3.59</v>
      </c>
      <c r="N941" s="32">
        <v>32.6</v>
      </c>
      <c r="O941" s="33">
        <v>0.56740000000000002</v>
      </c>
      <c r="P941" s="34">
        <f t="shared" si="99"/>
        <v>693.93830571428578</v>
      </c>
      <c r="Q941" s="31">
        <f t="shared" si="100"/>
        <v>3116240.4</v>
      </c>
      <c r="R941" s="36">
        <f t="shared" si="101"/>
        <v>307343.49</v>
      </c>
      <c r="S941" s="36">
        <f t="shared" si="102"/>
        <v>2790918.6</v>
      </c>
      <c r="T941" s="36">
        <f t="shared" si="103"/>
        <v>48575.681400000001</v>
      </c>
      <c r="U941" s="36">
        <f t="shared" si="104"/>
        <v>59408752.290505722</v>
      </c>
    </row>
    <row r="942" spans="1:22" s="27" customFormat="1" x14ac:dyDescent="0.2">
      <c r="A942" s="13">
        <v>2016</v>
      </c>
      <c r="B942" s="13" t="s">
        <v>17</v>
      </c>
      <c r="C942" s="14"/>
      <c r="D942" s="13" t="s">
        <v>83</v>
      </c>
      <c r="E942" s="27" t="s">
        <v>44</v>
      </c>
      <c r="F942" s="27" t="s">
        <v>27</v>
      </c>
      <c r="G942" s="28" t="s">
        <v>78</v>
      </c>
      <c r="H942" s="35">
        <v>98043</v>
      </c>
      <c r="I942" s="27">
        <v>211</v>
      </c>
      <c r="J942" s="30">
        <v>100</v>
      </c>
      <c r="K942" s="35">
        <f t="shared" si="98"/>
        <v>980.43</v>
      </c>
      <c r="L942" s="32">
        <v>36.299999999999997</v>
      </c>
      <c r="M942" s="32">
        <v>4.71</v>
      </c>
      <c r="N942" s="32">
        <v>30.6</v>
      </c>
      <c r="O942" s="33">
        <v>0.52700000000000002</v>
      </c>
      <c r="P942" s="34">
        <f t="shared" si="99"/>
        <v>516.68660999999997</v>
      </c>
      <c r="Q942" s="31">
        <f t="shared" si="100"/>
        <v>3558960.9</v>
      </c>
      <c r="R942" s="36">
        <f t="shared" si="101"/>
        <v>461782.52999999997</v>
      </c>
      <c r="S942" s="36">
        <f t="shared" si="102"/>
        <v>3000115.8000000003</v>
      </c>
      <c r="T942" s="36">
        <f t="shared" si="103"/>
        <v>51668.661</v>
      </c>
      <c r="U942" s="36">
        <f t="shared" si="104"/>
        <v>50657505.304229997</v>
      </c>
    </row>
    <row r="943" spans="1:22" s="27" customFormat="1" x14ac:dyDescent="0.2">
      <c r="A943" s="13">
        <v>2016</v>
      </c>
      <c r="B943" s="13" t="s">
        <v>17</v>
      </c>
      <c r="C943" s="14"/>
      <c r="D943" s="13" t="s">
        <v>83</v>
      </c>
      <c r="E943" s="27" t="s">
        <v>44</v>
      </c>
      <c r="F943" s="27" t="s">
        <v>27</v>
      </c>
      <c r="G943" s="28" t="s">
        <v>78</v>
      </c>
      <c r="H943" s="35">
        <v>16123</v>
      </c>
      <c r="I943" s="27">
        <v>33</v>
      </c>
      <c r="J943" s="30">
        <v>22</v>
      </c>
      <c r="K943" s="35">
        <f t="shared" si="98"/>
        <v>732.86363636363637</v>
      </c>
      <c r="L943" s="32">
        <v>36.33</v>
      </c>
      <c r="M943" s="32">
        <v>3.91</v>
      </c>
      <c r="N943" s="32">
        <v>30.19</v>
      </c>
      <c r="O943" s="33">
        <v>0.52800000000000002</v>
      </c>
      <c r="P943" s="34">
        <f t="shared" si="99"/>
        <v>386.952</v>
      </c>
      <c r="Q943" s="31">
        <f t="shared" si="100"/>
        <v>585748.59</v>
      </c>
      <c r="R943" s="36">
        <f t="shared" si="101"/>
        <v>63040.93</v>
      </c>
      <c r="S943" s="36">
        <f t="shared" si="102"/>
        <v>486753.37</v>
      </c>
      <c r="T943" s="36">
        <f t="shared" si="103"/>
        <v>8512.9439999999995</v>
      </c>
      <c r="U943" s="36">
        <f t="shared" si="104"/>
        <v>6238827.0959999999</v>
      </c>
      <c r="V943" s="34"/>
    </row>
    <row r="944" spans="1:22" s="27" customFormat="1" x14ac:dyDescent="0.2">
      <c r="A944" s="13">
        <v>2016</v>
      </c>
      <c r="B944" s="13" t="s">
        <v>17</v>
      </c>
      <c r="C944" s="14"/>
      <c r="D944" s="13" t="s">
        <v>83</v>
      </c>
      <c r="E944" s="27" t="s">
        <v>44</v>
      </c>
      <c r="F944" s="27" t="s">
        <v>27</v>
      </c>
      <c r="G944" s="28" t="s">
        <v>78</v>
      </c>
      <c r="H944" s="35">
        <v>46061</v>
      </c>
      <c r="I944" s="27">
        <v>98</v>
      </c>
      <c r="J944" s="30">
        <v>40</v>
      </c>
      <c r="K944" s="35">
        <f t="shared" si="98"/>
        <v>1151.5250000000001</v>
      </c>
      <c r="L944" s="32">
        <v>35.4</v>
      </c>
      <c r="M944" s="32">
        <v>4.3499999999999996</v>
      </c>
      <c r="N944" s="32">
        <v>29.7</v>
      </c>
      <c r="O944" s="33">
        <v>0.50139999999999996</v>
      </c>
      <c r="P944" s="34">
        <f t="shared" si="99"/>
        <v>577.3746349999999</v>
      </c>
      <c r="Q944" s="31">
        <f t="shared" si="100"/>
        <v>1630559.4</v>
      </c>
      <c r="R944" s="36">
        <f t="shared" si="101"/>
        <v>200365.34999999998</v>
      </c>
      <c r="S944" s="36">
        <f t="shared" si="102"/>
        <v>1368011.7</v>
      </c>
      <c r="T944" s="36">
        <f t="shared" si="103"/>
        <v>23094.985399999998</v>
      </c>
      <c r="U944" s="36">
        <f t="shared" si="104"/>
        <v>26594453.062734995</v>
      </c>
    </row>
    <row r="945" spans="1:21" s="27" customFormat="1" x14ac:dyDescent="0.2">
      <c r="A945" s="13">
        <v>2016</v>
      </c>
      <c r="B945" s="13" t="s">
        <v>17</v>
      </c>
      <c r="C945" s="14"/>
      <c r="D945" s="13" t="s">
        <v>83</v>
      </c>
      <c r="E945" s="27" t="s">
        <v>44</v>
      </c>
      <c r="F945" s="27" t="s">
        <v>29</v>
      </c>
      <c r="G945" s="28" t="s">
        <v>78</v>
      </c>
      <c r="H945" s="35">
        <v>36064</v>
      </c>
      <c r="I945" s="27">
        <v>72</v>
      </c>
      <c r="J945" s="27">
        <v>60</v>
      </c>
      <c r="K945" s="35">
        <f t="shared" si="98"/>
        <v>601.06666666666672</v>
      </c>
      <c r="L945" s="32">
        <v>34.1</v>
      </c>
      <c r="M945" s="32">
        <v>4.57</v>
      </c>
      <c r="N945" s="32">
        <v>29.4</v>
      </c>
      <c r="O945" s="33">
        <v>0.53180000000000005</v>
      </c>
      <c r="P945" s="34">
        <f t="shared" si="99"/>
        <v>319.64725333333337</v>
      </c>
      <c r="Q945" s="31">
        <f t="shared" si="100"/>
        <v>1229782.4000000001</v>
      </c>
      <c r="R945" s="36">
        <f t="shared" si="101"/>
        <v>164812.48000000001</v>
      </c>
      <c r="S945" s="36">
        <f t="shared" si="102"/>
        <v>1060281.5999999999</v>
      </c>
      <c r="T945" s="36">
        <f t="shared" si="103"/>
        <v>19178.835200000001</v>
      </c>
      <c r="U945" s="36">
        <f t="shared" si="104"/>
        <v>11527758.544213334</v>
      </c>
    </row>
    <row r="946" spans="1:21" s="27" customFormat="1" x14ac:dyDescent="0.2">
      <c r="A946" s="13">
        <v>2016</v>
      </c>
      <c r="B946" s="13" t="s">
        <v>50</v>
      </c>
      <c r="C946" s="14">
        <v>1</v>
      </c>
      <c r="D946" s="13" t="s">
        <v>82</v>
      </c>
      <c r="E946" s="27" t="s">
        <v>44</v>
      </c>
      <c r="F946" s="27" t="s">
        <v>16</v>
      </c>
      <c r="G946" s="28" t="s">
        <v>106</v>
      </c>
      <c r="H946" s="35">
        <v>71666</v>
      </c>
      <c r="I946" s="27">
        <v>147</v>
      </c>
      <c r="J946" s="30">
        <v>60</v>
      </c>
      <c r="K946" s="35">
        <f t="shared" si="98"/>
        <v>1194.4333333333334</v>
      </c>
      <c r="L946" s="32">
        <v>37.15</v>
      </c>
      <c r="M946" s="32">
        <v>4.78</v>
      </c>
      <c r="N946" s="32">
        <v>33.21</v>
      </c>
      <c r="O946" s="33">
        <v>0.56559999999999999</v>
      </c>
      <c r="P946" s="34">
        <f t="shared" si="99"/>
        <v>675.57149333333325</v>
      </c>
      <c r="Q946" s="31">
        <f t="shared" si="100"/>
        <v>2662391.9</v>
      </c>
      <c r="R946" s="36">
        <f t="shared" si="101"/>
        <v>342563.48000000004</v>
      </c>
      <c r="S946" s="36">
        <f t="shared" si="102"/>
        <v>2380027.86</v>
      </c>
      <c r="T946" s="36">
        <f t="shared" si="103"/>
        <v>40534.289599999996</v>
      </c>
      <c r="U946" s="36">
        <f t="shared" si="104"/>
        <v>48415506.641226664</v>
      </c>
    </row>
    <row r="947" spans="1:21" s="27" customFormat="1" x14ac:dyDescent="0.2">
      <c r="A947" s="13">
        <v>2016</v>
      </c>
      <c r="B947" s="13" t="s">
        <v>117</v>
      </c>
      <c r="C947" s="14"/>
      <c r="D947" s="13" t="s">
        <v>82</v>
      </c>
      <c r="E947" s="27" t="s">
        <v>55</v>
      </c>
      <c r="F947" s="27" t="s">
        <v>90</v>
      </c>
      <c r="G947" s="28" t="s">
        <v>106</v>
      </c>
      <c r="H947" s="35">
        <v>266112</v>
      </c>
      <c r="I947" s="27">
        <v>528</v>
      </c>
      <c r="J947" s="30">
        <v>190</v>
      </c>
      <c r="K947" s="35">
        <f t="shared" si="98"/>
        <v>1400.5894736842106</v>
      </c>
      <c r="L947" s="32">
        <v>37.4</v>
      </c>
      <c r="M947" s="32">
        <v>4.93</v>
      </c>
      <c r="N947" s="32">
        <v>34.51</v>
      </c>
      <c r="O947" s="33">
        <v>0.56299999999999994</v>
      </c>
      <c r="P947" s="34">
        <f t="shared" si="99"/>
        <v>788.53187368421038</v>
      </c>
      <c r="Q947" s="31">
        <f t="shared" si="100"/>
        <v>9952588.7999999989</v>
      </c>
      <c r="R947" s="36">
        <f t="shared" si="101"/>
        <v>1311932.1599999999</v>
      </c>
      <c r="S947" s="36">
        <f t="shared" si="102"/>
        <v>9183525.1199999992</v>
      </c>
      <c r="T947" s="36">
        <f t="shared" si="103"/>
        <v>149821.05599999998</v>
      </c>
      <c r="U947" s="36">
        <f t="shared" si="104"/>
        <v>209837793.9698526</v>
      </c>
    </row>
    <row r="948" spans="1:21" s="27" customFormat="1" x14ac:dyDescent="0.2">
      <c r="A948" s="13">
        <v>2016</v>
      </c>
      <c r="B948" s="13" t="s">
        <v>17</v>
      </c>
      <c r="C948" s="14"/>
      <c r="D948" s="13" t="s">
        <v>83</v>
      </c>
      <c r="E948" s="27" t="s">
        <v>44</v>
      </c>
      <c r="F948" s="27" t="s">
        <v>76</v>
      </c>
      <c r="G948" s="28" t="s">
        <v>87</v>
      </c>
      <c r="H948" s="35">
        <v>70477</v>
      </c>
      <c r="I948" s="27">
        <v>144</v>
      </c>
      <c r="J948" s="30">
        <v>68</v>
      </c>
      <c r="K948" s="35">
        <f t="shared" si="98"/>
        <v>1036.4264705882354</v>
      </c>
      <c r="L948" s="32">
        <v>34.299999999999997</v>
      </c>
      <c r="M948" s="32">
        <v>4.88</v>
      </c>
      <c r="N948" s="32">
        <v>29.8</v>
      </c>
      <c r="O948" s="33">
        <v>0.53249999999999997</v>
      </c>
      <c r="P948" s="34">
        <f t="shared" si="99"/>
        <v>551.89709558823517</v>
      </c>
      <c r="Q948" s="31">
        <f t="shared" si="100"/>
        <v>2417361.0999999996</v>
      </c>
      <c r="R948" s="36">
        <f t="shared" si="101"/>
        <v>343927.76</v>
      </c>
      <c r="S948" s="36">
        <f t="shared" si="102"/>
        <v>2100214.6</v>
      </c>
      <c r="T948" s="36">
        <f t="shared" si="103"/>
        <v>37529.002499999995</v>
      </c>
      <c r="U948" s="36">
        <f t="shared" si="104"/>
        <v>38896051.605772048</v>
      </c>
    </row>
    <row r="949" spans="1:21" s="27" customFormat="1" x14ac:dyDescent="0.2">
      <c r="A949" s="13">
        <v>2016</v>
      </c>
      <c r="B949" s="13" t="s">
        <v>17</v>
      </c>
      <c r="C949" s="14"/>
      <c r="D949" s="13" t="s">
        <v>83</v>
      </c>
      <c r="E949" s="27" t="s">
        <v>44</v>
      </c>
      <c r="F949" s="27" t="s">
        <v>76</v>
      </c>
      <c r="G949" s="28" t="s">
        <v>87</v>
      </c>
      <c r="H949" s="35">
        <v>54488</v>
      </c>
      <c r="I949" s="27">
        <v>110</v>
      </c>
      <c r="J949" s="30">
        <v>51</v>
      </c>
      <c r="K949" s="35">
        <f t="shared" si="98"/>
        <v>1068.3921568627452</v>
      </c>
      <c r="L949" s="32">
        <v>34.200000000000003</v>
      </c>
      <c r="M949" s="32">
        <v>4.8499999999999996</v>
      </c>
      <c r="N949" s="32">
        <v>30</v>
      </c>
      <c r="O949" s="33">
        <v>0.53149999999999997</v>
      </c>
      <c r="P949" s="34">
        <f t="shared" si="99"/>
        <v>567.850431372549</v>
      </c>
      <c r="Q949" s="31">
        <f t="shared" si="100"/>
        <v>1863489.6</v>
      </c>
      <c r="R949" s="36">
        <f t="shared" si="101"/>
        <v>264266.8</v>
      </c>
      <c r="S949" s="36">
        <f t="shared" si="102"/>
        <v>1634640</v>
      </c>
      <c r="T949" s="36">
        <f t="shared" si="103"/>
        <v>28960.371999999999</v>
      </c>
      <c r="U949" s="36">
        <f t="shared" si="104"/>
        <v>30941034.304627448</v>
      </c>
    </row>
    <row r="950" spans="1:21" s="27" customFormat="1" x14ac:dyDescent="0.2">
      <c r="A950" s="13">
        <v>2016</v>
      </c>
      <c r="B950" s="13" t="s">
        <v>17</v>
      </c>
      <c r="C950" s="14"/>
      <c r="D950" s="13" t="s">
        <v>83</v>
      </c>
      <c r="E950" s="27" t="s">
        <v>44</v>
      </c>
      <c r="F950" s="27" t="s">
        <v>76</v>
      </c>
      <c r="G950" s="28" t="s">
        <v>87</v>
      </c>
      <c r="H950" s="35">
        <v>52593</v>
      </c>
      <c r="I950" s="27">
        <v>106</v>
      </c>
      <c r="J950" s="30">
        <v>45</v>
      </c>
      <c r="K950" s="35">
        <f t="shared" si="98"/>
        <v>1168.7333333333333</v>
      </c>
      <c r="L950" s="32">
        <v>34.1</v>
      </c>
      <c r="M950" s="32">
        <v>4.92</v>
      </c>
      <c r="N950" s="32">
        <v>30.3</v>
      </c>
      <c r="O950" s="33">
        <v>0.52569999999999995</v>
      </c>
      <c r="P950" s="34">
        <f t="shared" si="99"/>
        <v>614.40311333333329</v>
      </c>
      <c r="Q950" s="31">
        <f t="shared" si="100"/>
        <v>1793421.3</v>
      </c>
      <c r="R950" s="36">
        <f t="shared" si="101"/>
        <v>258757.56</v>
      </c>
      <c r="S950" s="36">
        <f t="shared" si="102"/>
        <v>1593567.9000000001</v>
      </c>
      <c r="T950" s="36">
        <f t="shared" si="103"/>
        <v>27648.140099999997</v>
      </c>
      <c r="U950" s="36">
        <f t="shared" si="104"/>
        <v>32313302.939539999</v>
      </c>
    </row>
    <row r="951" spans="1:21" s="27" customFormat="1" x14ac:dyDescent="0.2">
      <c r="A951" s="13">
        <v>2016</v>
      </c>
      <c r="B951" s="13" t="s">
        <v>17</v>
      </c>
      <c r="C951" s="14"/>
      <c r="D951" s="13" t="s">
        <v>83</v>
      </c>
      <c r="E951" s="27" t="s">
        <v>44</v>
      </c>
      <c r="F951" s="27" t="s">
        <v>22</v>
      </c>
      <c r="G951" s="28" t="s">
        <v>86</v>
      </c>
      <c r="H951" s="35">
        <v>93298</v>
      </c>
      <c r="I951" s="27">
        <v>186</v>
      </c>
      <c r="J951" s="30">
        <v>106</v>
      </c>
      <c r="K951" s="35">
        <f t="shared" si="98"/>
        <v>880.16981132075466</v>
      </c>
      <c r="L951" s="32">
        <v>35</v>
      </c>
      <c r="M951" s="32">
        <v>4.2</v>
      </c>
      <c r="N951" s="32">
        <v>27.8</v>
      </c>
      <c r="O951" s="33">
        <v>0.5534</v>
      </c>
      <c r="P951" s="34">
        <f t="shared" si="99"/>
        <v>487.08597358490567</v>
      </c>
      <c r="Q951" s="31">
        <f t="shared" si="100"/>
        <v>3265430</v>
      </c>
      <c r="R951" s="36">
        <f t="shared" si="101"/>
        <v>391851.60000000003</v>
      </c>
      <c r="S951" s="36">
        <f t="shared" si="102"/>
        <v>2593684.4</v>
      </c>
      <c r="T951" s="36">
        <f t="shared" si="103"/>
        <v>51631.1132</v>
      </c>
      <c r="U951" s="36">
        <f t="shared" si="104"/>
        <v>45444147.163524531</v>
      </c>
    </row>
    <row r="952" spans="1:21" s="27" customFormat="1" x14ac:dyDescent="0.2">
      <c r="A952" s="13">
        <v>2016</v>
      </c>
      <c r="B952" s="13" t="s">
        <v>50</v>
      </c>
      <c r="C952" s="14">
        <v>1.5</v>
      </c>
      <c r="D952" s="13" t="s">
        <v>83</v>
      </c>
      <c r="E952" s="27" t="s">
        <v>44</v>
      </c>
      <c r="F952" s="27" t="s">
        <v>22</v>
      </c>
      <c r="G952" s="28" t="s">
        <v>78</v>
      </c>
      <c r="H952" s="35">
        <v>168445</v>
      </c>
      <c r="I952" s="27">
        <v>337</v>
      </c>
      <c r="J952" s="30">
        <v>80</v>
      </c>
      <c r="K952" s="35">
        <f t="shared" si="98"/>
        <v>2105.5625</v>
      </c>
      <c r="L952" s="32">
        <v>36.1</v>
      </c>
      <c r="M952" s="32">
        <v>3.35</v>
      </c>
      <c r="N952" s="32">
        <v>28.2</v>
      </c>
      <c r="O952" s="33">
        <v>0.52959999999999996</v>
      </c>
      <c r="P952" s="34">
        <f t="shared" si="99"/>
        <v>1115.1059</v>
      </c>
      <c r="Q952" s="31">
        <f t="shared" si="100"/>
        <v>6080864.5</v>
      </c>
      <c r="R952" s="36">
        <f t="shared" si="101"/>
        <v>564290.75</v>
      </c>
      <c r="S952" s="36">
        <f t="shared" si="102"/>
        <v>4750149</v>
      </c>
      <c r="T952" s="36">
        <f t="shared" si="103"/>
        <v>89208.471999999994</v>
      </c>
      <c r="U952" s="36">
        <f t="shared" si="104"/>
        <v>187834013.32550001</v>
      </c>
    </row>
    <row r="953" spans="1:21" s="27" customFormat="1" x14ac:dyDescent="0.2">
      <c r="A953" s="13">
        <v>2016</v>
      </c>
      <c r="B953" s="13" t="s">
        <v>17</v>
      </c>
      <c r="C953" s="14"/>
      <c r="D953" s="13" t="s">
        <v>83</v>
      </c>
      <c r="E953" s="27" t="s">
        <v>44</v>
      </c>
      <c r="F953" s="27" t="s">
        <v>22</v>
      </c>
      <c r="G953" s="28" t="s">
        <v>86</v>
      </c>
      <c r="H953" s="35">
        <v>30393</v>
      </c>
      <c r="I953" s="27">
        <v>62</v>
      </c>
      <c r="J953" s="30">
        <v>38</v>
      </c>
      <c r="K953" s="35">
        <f t="shared" si="98"/>
        <v>799.81578947368416</v>
      </c>
      <c r="L953" s="32">
        <v>34.799999999999997</v>
      </c>
      <c r="M953" s="32">
        <v>4.8600000000000003</v>
      </c>
      <c r="N953" s="32">
        <v>29.8</v>
      </c>
      <c r="O953" s="33">
        <v>0.54830000000000001</v>
      </c>
      <c r="P953" s="34">
        <f t="shared" si="99"/>
        <v>438.53899736842101</v>
      </c>
      <c r="Q953" s="31">
        <f t="shared" si="100"/>
        <v>1057676.3999999999</v>
      </c>
      <c r="R953" s="36">
        <f t="shared" si="101"/>
        <v>147709.98000000001</v>
      </c>
      <c r="S953" s="36">
        <f t="shared" si="102"/>
        <v>905711.4</v>
      </c>
      <c r="T953" s="36">
        <f t="shared" si="103"/>
        <v>16664.481899999999</v>
      </c>
      <c r="U953" s="36">
        <f t="shared" si="104"/>
        <v>13328515.747018419</v>
      </c>
    </row>
    <row r="954" spans="1:21" s="27" customFormat="1" x14ac:dyDescent="0.2">
      <c r="A954" s="13">
        <v>2016</v>
      </c>
      <c r="B954" s="13" t="s">
        <v>39</v>
      </c>
      <c r="C954" s="14">
        <v>4</v>
      </c>
      <c r="D954" s="13" t="s">
        <v>83</v>
      </c>
      <c r="E954" s="27" t="s">
        <v>44</v>
      </c>
      <c r="F954" s="27" t="s">
        <v>116</v>
      </c>
      <c r="G954" s="28" t="s">
        <v>78</v>
      </c>
      <c r="H954" s="35">
        <v>111748</v>
      </c>
      <c r="I954" s="27">
        <v>229</v>
      </c>
      <c r="J954" s="30">
        <v>59</v>
      </c>
      <c r="K954" s="35">
        <f t="shared" si="98"/>
        <v>1894.0338983050847</v>
      </c>
      <c r="L954" s="32">
        <v>35.6</v>
      </c>
      <c r="M954" s="32">
        <v>3.25</v>
      </c>
      <c r="N954" s="32">
        <v>27.6</v>
      </c>
      <c r="O954" s="33">
        <v>0.52810000000000001</v>
      </c>
      <c r="P954" s="34">
        <f t="shared" si="99"/>
        <v>1000.2393016949153</v>
      </c>
      <c r="Q954" s="31">
        <f t="shared" si="100"/>
        <v>3978228.8000000003</v>
      </c>
      <c r="R954" s="36">
        <f t="shared" si="101"/>
        <v>363181</v>
      </c>
      <c r="S954" s="36">
        <f t="shared" si="102"/>
        <v>3084244.8000000003</v>
      </c>
      <c r="T954" s="36">
        <f t="shared" si="103"/>
        <v>59014.118800000004</v>
      </c>
      <c r="U954" s="36">
        <f t="shared" si="104"/>
        <v>111774741.4858034</v>
      </c>
    </row>
    <row r="955" spans="1:21" s="27" customFormat="1" x14ac:dyDescent="0.2">
      <c r="A955" s="13">
        <v>2016</v>
      </c>
      <c r="B955" s="13" t="s">
        <v>39</v>
      </c>
      <c r="C955" s="14">
        <v>3</v>
      </c>
      <c r="D955" s="13" t="s">
        <v>83</v>
      </c>
      <c r="E955" s="27" t="s">
        <v>44</v>
      </c>
      <c r="F955" s="27" t="s">
        <v>123</v>
      </c>
      <c r="G955" s="28" t="s">
        <v>78</v>
      </c>
      <c r="H955" s="35">
        <v>104648</v>
      </c>
      <c r="I955" s="27">
        <v>214</v>
      </c>
      <c r="J955" s="30">
        <v>62</v>
      </c>
      <c r="K955" s="35">
        <f t="shared" si="98"/>
        <v>1687.8709677419354</v>
      </c>
      <c r="L955" s="32">
        <v>36</v>
      </c>
      <c r="M955" s="32">
        <v>4.22</v>
      </c>
      <c r="N955" s="32">
        <v>28.3</v>
      </c>
      <c r="O955" s="33">
        <v>0.56659999999999999</v>
      </c>
      <c r="P955" s="34">
        <f t="shared" si="99"/>
        <v>956.34769032258066</v>
      </c>
      <c r="Q955" s="31">
        <f t="shared" si="100"/>
        <v>3767328</v>
      </c>
      <c r="R955" s="36">
        <f t="shared" si="101"/>
        <v>441614.56</v>
      </c>
      <c r="S955" s="36">
        <f t="shared" si="102"/>
        <v>2961538.4</v>
      </c>
      <c r="T955" s="36">
        <f t="shared" si="103"/>
        <v>59293.556799999998</v>
      </c>
      <c r="U955" s="36">
        <f t="shared" si="104"/>
        <v>100079873.09687743</v>
      </c>
    </row>
    <row r="956" spans="1:21" s="27" customFormat="1" x14ac:dyDescent="0.2">
      <c r="A956" s="13">
        <v>2016</v>
      </c>
      <c r="B956" s="13" t="s">
        <v>17</v>
      </c>
      <c r="C956" s="14"/>
      <c r="D956" s="13" t="s">
        <v>83</v>
      </c>
      <c r="E956" s="27" t="s">
        <v>44</v>
      </c>
      <c r="F956" s="27" t="s">
        <v>120</v>
      </c>
      <c r="G956" s="28" t="s">
        <v>87</v>
      </c>
      <c r="H956" s="35">
        <v>94429</v>
      </c>
      <c r="I956" s="27">
        <v>194</v>
      </c>
      <c r="J956" s="30">
        <v>107</v>
      </c>
      <c r="K956" s="35">
        <f t="shared" si="98"/>
        <v>882.51401869158883</v>
      </c>
      <c r="L956" s="32">
        <v>35.9</v>
      </c>
      <c r="M956" s="32">
        <v>4.07</v>
      </c>
      <c r="N956" s="32">
        <v>30</v>
      </c>
      <c r="O956" s="33">
        <v>0.53090000000000004</v>
      </c>
      <c r="P956" s="34">
        <f t="shared" si="99"/>
        <v>468.52669252336455</v>
      </c>
      <c r="Q956" s="31">
        <f t="shared" si="100"/>
        <v>3390001.1</v>
      </c>
      <c r="R956" s="36">
        <f t="shared" si="101"/>
        <v>384326.03</v>
      </c>
      <c r="S956" s="36">
        <f t="shared" si="102"/>
        <v>2832870</v>
      </c>
      <c r="T956" s="36">
        <f t="shared" si="103"/>
        <v>50132.356100000005</v>
      </c>
      <c r="U956" s="36">
        <f t="shared" si="104"/>
        <v>44242507.048288792</v>
      </c>
    </row>
    <row r="957" spans="1:21" s="27" customFormat="1" x14ac:dyDescent="0.2">
      <c r="A957" s="13">
        <v>2016</v>
      </c>
      <c r="B957" s="13" t="s">
        <v>17</v>
      </c>
      <c r="C957" s="14"/>
      <c r="D957" s="13" t="s">
        <v>83</v>
      </c>
      <c r="E957" s="27" t="s">
        <v>44</v>
      </c>
      <c r="F957" s="27" t="s">
        <v>32</v>
      </c>
      <c r="G957" s="28" t="s">
        <v>62</v>
      </c>
      <c r="H957" s="35">
        <v>199534</v>
      </c>
      <c r="I957" s="27">
        <v>399</v>
      </c>
      <c r="J957" s="30">
        <v>949</v>
      </c>
      <c r="K957" s="35">
        <f t="shared" si="98"/>
        <v>210.25711275026345</v>
      </c>
      <c r="L957" s="32">
        <v>36.200000000000003</v>
      </c>
      <c r="M957" s="32">
        <v>5.15</v>
      </c>
      <c r="N957" s="32">
        <v>32.700000000000003</v>
      </c>
      <c r="O957" s="33">
        <v>0.53739999999999999</v>
      </c>
      <c r="P957" s="34">
        <f t="shared" si="99"/>
        <v>112.99217239199156</v>
      </c>
      <c r="Q957" s="31">
        <f t="shared" si="100"/>
        <v>7223130.8000000007</v>
      </c>
      <c r="R957" s="36">
        <f t="shared" si="101"/>
        <v>1027600.1000000001</v>
      </c>
      <c r="S957" s="36">
        <f t="shared" si="102"/>
        <v>6524761.8000000007</v>
      </c>
      <c r="T957" s="36">
        <f t="shared" si="103"/>
        <v>107229.5716</v>
      </c>
      <c r="U957" s="36">
        <f t="shared" si="104"/>
        <v>22545780.126063645</v>
      </c>
    </row>
    <row r="958" spans="1:21" s="27" customFormat="1" x14ac:dyDescent="0.2">
      <c r="A958" s="13">
        <v>2016</v>
      </c>
      <c r="B958" s="13" t="s">
        <v>17</v>
      </c>
      <c r="C958" s="14"/>
      <c r="D958" s="13" t="s">
        <v>83</v>
      </c>
      <c r="E958" s="27" t="s">
        <v>44</v>
      </c>
      <c r="F958" s="27" t="s">
        <v>32</v>
      </c>
      <c r="G958" s="28" t="s">
        <v>62</v>
      </c>
      <c r="H958" s="35">
        <v>297018</v>
      </c>
      <c r="I958" s="27">
        <v>604</v>
      </c>
      <c r="J958" s="30">
        <v>810</v>
      </c>
      <c r="K958" s="35">
        <f t="shared" si="98"/>
        <v>366.68888888888887</v>
      </c>
      <c r="L958" s="32">
        <v>35.700000000000003</v>
      </c>
      <c r="M958" s="32">
        <v>4.9000000000000004</v>
      </c>
      <c r="N958" s="32">
        <v>31</v>
      </c>
      <c r="O958" s="33">
        <v>0.51549999999999996</v>
      </c>
      <c r="P958" s="34">
        <f t="shared" si="99"/>
        <v>189.02812222222221</v>
      </c>
      <c r="Q958" s="31">
        <f t="shared" si="100"/>
        <v>10603542.600000001</v>
      </c>
      <c r="R958" s="36">
        <f t="shared" si="101"/>
        <v>1455388.2000000002</v>
      </c>
      <c r="S958" s="36">
        <f t="shared" si="102"/>
        <v>9207558</v>
      </c>
      <c r="T958" s="36">
        <f t="shared" si="103"/>
        <v>153112.77899999998</v>
      </c>
      <c r="U958" s="36">
        <f t="shared" si="104"/>
        <v>56144754.806199998</v>
      </c>
    </row>
    <row r="959" spans="1:21" s="27" customFormat="1" x14ac:dyDescent="0.2">
      <c r="A959" s="13">
        <v>2016</v>
      </c>
      <c r="B959" s="13" t="s">
        <v>17</v>
      </c>
      <c r="C959" s="14"/>
      <c r="D959" s="13" t="s">
        <v>83</v>
      </c>
      <c r="E959" s="27" t="s">
        <v>44</v>
      </c>
      <c r="F959" s="27" t="s">
        <v>16</v>
      </c>
      <c r="G959" s="28" t="s">
        <v>87</v>
      </c>
      <c r="H959" s="35">
        <v>54515</v>
      </c>
      <c r="I959" s="27">
        <v>114</v>
      </c>
      <c r="J959" s="30">
        <v>170</v>
      </c>
      <c r="K959" s="35">
        <f t="shared" si="98"/>
        <v>320.6764705882353</v>
      </c>
      <c r="L959" s="32">
        <v>34.19</v>
      </c>
      <c r="M959" s="32">
        <v>5.21</v>
      </c>
      <c r="N959" s="32">
        <v>31.21</v>
      </c>
      <c r="O959" s="33">
        <v>0.50419999999999998</v>
      </c>
      <c r="P959" s="34">
        <f t="shared" si="99"/>
        <v>161.68507647058823</v>
      </c>
      <c r="Q959" s="31">
        <f t="shared" si="100"/>
        <v>1863867.8499999999</v>
      </c>
      <c r="R959" s="36">
        <f t="shared" si="101"/>
        <v>284023.15000000002</v>
      </c>
      <c r="S959" s="36">
        <f t="shared" si="102"/>
        <v>1701413.1500000001</v>
      </c>
      <c r="T959" s="36">
        <f t="shared" si="103"/>
        <v>27486.463</v>
      </c>
      <c r="U959" s="36">
        <f t="shared" si="104"/>
        <v>8814261.9437941164</v>
      </c>
    </row>
    <row r="960" spans="1:21" s="27" customFormat="1" x14ac:dyDescent="0.2">
      <c r="A960" s="13">
        <v>2016</v>
      </c>
      <c r="B960" s="13" t="s">
        <v>17</v>
      </c>
      <c r="C960" s="14"/>
      <c r="D960" s="13" t="s">
        <v>83</v>
      </c>
      <c r="E960" s="27" t="s">
        <v>44</v>
      </c>
      <c r="F960" s="27" t="s">
        <v>16</v>
      </c>
      <c r="G960" s="28" t="s">
        <v>87</v>
      </c>
      <c r="H960" s="35">
        <v>76971</v>
      </c>
      <c r="I960" s="27">
        <v>158</v>
      </c>
      <c r="J960" s="30">
        <v>170</v>
      </c>
      <c r="K960" s="35">
        <f t="shared" si="98"/>
        <v>452.7705882352941</v>
      </c>
      <c r="L960" s="32">
        <v>36.15</v>
      </c>
      <c r="M960" s="32">
        <v>5.08</v>
      </c>
      <c r="N960" s="32">
        <v>33.14</v>
      </c>
      <c r="O960" s="33">
        <v>0.5202</v>
      </c>
      <c r="P960" s="34">
        <f t="shared" si="99"/>
        <v>235.53126</v>
      </c>
      <c r="Q960" s="31">
        <f t="shared" si="100"/>
        <v>2782501.65</v>
      </c>
      <c r="R960" s="36">
        <f t="shared" si="101"/>
        <v>391012.68</v>
      </c>
      <c r="S960" s="36">
        <f t="shared" si="102"/>
        <v>2550818.94</v>
      </c>
      <c r="T960" s="36">
        <f t="shared" si="103"/>
        <v>40040.314200000001</v>
      </c>
      <c r="U960" s="36">
        <f t="shared" si="104"/>
        <v>18129076.613460001</v>
      </c>
    </row>
    <row r="961" spans="1:21" s="27" customFormat="1" x14ac:dyDescent="0.2">
      <c r="A961" s="13">
        <v>2016</v>
      </c>
      <c r="B961" s="13" t="s">
        <v>17</v>
      </c>
      <c r="C961" s="14"/>
      <c r="D961" s="13" t="s">
        <v>83</v>
      </c>
      <c r="E961" s="27" t="s">
        <v>44</v>
      </c>
      <c r="F961" s="27" t="s">
        <v>16</v>
      </c>
      <c r="G961" s="28" t="s">
        <v>87</v>
      </c>
      <c r="H961" s="35">
        <v>40625</v>
      </c>
      <c r="I961" s="27">
        <v>85</v>
      </c>
      <c r="J961" s="30">
        <v>170</v>
      </c>
      <c r="K961" s="35">
        <f t="shared" si="98"/>
        <v>238.97058823529412</v>
      </c>
      <c r="L961" s="32">
        <v>34.299999999999997</v>
      </c>
      <c r="M961" s="32">
        <v>5.05</v>
      </c>
      <c r="N961" s="32">
        <v>32.06</v>
      </c>
      <c r="O961" s="33">
        <v>0.51439999999999997</v>
      </c>
      <c r="P961" s="34">
        <f t="shared" si="99"/>
        <v>122.92647058823529</v>
      </c>
      <c r="Q961" s="31">
        <f t="shared" si="100"/>
        <v>1393437.5</v>
      </c>
      <c r="R961" s="36">
        <f t="shared" si="101"/>
        <v>205156.25</v>
      </c>
      <c r="S961" s="36">
        <f t="shared" si="102"/>
        <v>1302437.5</v>
      </c>
      <c r="T961" s="36">
        <f t="shared" si="103"/>
        <v>20897.5</v>
      </c>
      <c r="U961" s="36">
        <f t="shared" si="104"/>
        <v>4993887.8676470583</v>
      </c>
    </row>
    <row r="962" spans="1:21" s="27" customFormat="1" x14ac:dyDescent="0.2">
      <c r="A962" s="13">
        <v>2016</v>
      </c>
      <c r="B962" s="13" t="s">
        <v>17</v>
      </c>
      <c r="C962" s="14"/>
      <c r="D962" s="13" t="s">
        <v>83</v>
      </c>
      <c r="E962" s="27" t="s">
        <v>44</v>
      </c>
      <c r="F962" s="27" t="s">
        <v>16</v>
      </c>
      <c r="G962" s="28" t="s">
        <v>87</v>
      </c>
      <c r="H962" s="35">
        <v>143406</v>
      </c>
      <c r="I962" s="27">
        <v>290</v>
      </c>
      <c r="J962" s="30">
        <v>380</v>
      </c>
      <c r="K962" s="35">
        <f t="shared" si="98"/>
        <v>377.38421052631577</v>
      </c>
      <c r="L962" s="32">
        <v>35.86</v>
      </c>
      <c r="M962" s="32">
        <v>4.8499999999999996</v>
      </c>
      <c r="N962" s="32">
        <v>31.59</v>
      </c>
      <c r="O962" s="33">
        <v>0.54349999999999998</v>
      </c>
      <c r="P962" s="34">
        <f t="shared" si="99"/>
        <v>205.10831842105262</v>
      </c>
      <c r="Q962" s="31">
        <f t="shared" si="100"/>
        <v>5142539.16</v>
      </c>
      <c r="R962" s="36">
        <f t="shared" si="101"/>
        <v>695519.1</v>
      </c>
      <c r="S962" s="36">
        <f t="shared" si="102"/>
        <v>4530195.54</v>
      </c>
      <c r="T962" s="36">
        <f t="shared" si="103"/>
        <v>77941.160999999993</v>
      </c>
      <c r="U962" s="36">
        <f t="shared" si="104"/>
        <v>29413763.51148947</v>
      </c>
    </row>
    <row r="963" spans="1:21" s="27" customFormat="1" x14ac:dyDescent="0.2">
      <c r="A963" s="13">
        <v>2016</v>
      </c>
      <c r="B963" s="13" t="s">
        <v>17</v>
      </c>
      <c r="C963" s="14"/>
      <c r="D963" s="13" t="s">
        <v>83</v>
      </c>
      <c r="E963" s="27" t="s">
        <v>44</v>
      </c>
      <c r="F963" s="27" t="s">
        <v>16</v>
      </c>
      <c r="G963" s="28" t="s">
        <v>79</v>
      </c>
      <c r="H963" s="35">
        <v>20602</v>
      </c>
      <c r="I963" s="27">
        <v>41</v>
      </c>
      <c r="J963" s="30">
        <v>60</v>
      </c>
      <c r="K963" s="35">
        <f t="shared" ref="K963:K1026" si="105">IF(J963="",0,H963/J963)</f>
        <v>343.36666666666667</v>
      </c>
      <c r="L963" s="32">
        <v>35.22</v>
      </c>
      <c r="M963" s="32">
        <v>5.34</v>
      </c>
      <c r="N963" s="32">
        <v>31.32</v>
      </c>
      <c r="O963" s="33">
        <v>0.51396900000000001</v>
      </c>
      <c r="P963" s="34">
        <f t="shared" ref="P963:P1026" si="106">IF(J963="",0,O963*H963/J963)</f>
        <v>176.4798223</v>
      </c>
      <c r="Q963" s="31">
        <f t="shared" ref="Q963:Q1026" si="107">$H963*L963</f>
        <v>725602.44</v>
      </c>
      <c r="R963" s="36">
        <f t="shared" ref="R963:R1026" si="108">$H963*M963</f>
        <v>110014.68</v>
      </c>
      <c r="S963" s="36">
        <f t="shared" ref="S963:S1026" si="109">$H963*N963</f>
        <v>645254.64</v>
      </c>
      <c r="T963" s="36">
        <f t="shared" ref="T963:T1026" si="110">$H963*O963</f>
        <v>10588.789338</v>
      </c>
      <c r="U963" s="36">
        <f t="shared" ref="U963:U1026" si="111">$H963*P963</f>
        <v>3635837.2990246001</v>
      </c>
    </row>
    <row r="964" spans="1:21" s="27" customFormat="1" x14ac:dyDescent="0.2">
      <c r="A964" s="13">
        <v>2016</v>
      </c>
      <c r="B964" s="13" t="s">
        <v>17</v>
      </c>
      <c r="C964" s="14"/>
      <c r="D964" s="13" t="s">
        <v>83</v>
      </c>
      <c r="E964" s="27" t="s">
        <v>44</v>
      </c>
      <c r="F964" s="27" t="s">
        <v>16</v>
      </c>
      <c r="G964" s="28" t="s">
        <v>87</v>
      </c>
      <c r="H964" s="35">
        <v>44966</v>
      </c>
      <c r="I964" s="27">
        <v>91</v>
      </c>
      <c r="J964" s="30">
        <v>79</v>
      </c>
      <c r="K964" s="35">
        <f t="shared" si="105"/>
        <v>569.18987341772151</v>
      </c>
      <c r="L964" s="32">
        <v>36.24</v>
      </c>
      <c r="M964" s="32">
        <v>4.5</v>
      </c>
      <c r="N964" s="32">
        <v>31.49</v>
      </c>
      <c r="O964" s="33">
        <v>0.56714900000000001</v>
      </c>
      <c r="P964" s="34">
        <f t="shared" si="106"/>
        <v>322.81546751898736</v>
      </c>
      <c r="Q964" s="31">
        <f t="shared" si="107"/>
        <v>1629567.84</v>
      </c>
      <c r="R964" s="36">
        <f t="shared" si="108"/>
        <v>202347</v>
      </c>
      <c r="S964" s="36">
        <f t="shared" si="109"/>
        <v>1415979.3399999999</v>
      </c>
      <c r="T964" s="36">
        <f t="shared" si="110"/>
        <v>25502.421934000002</v>
      </c>
      <c r="U964" s="36">
        <f t="shared" si="111"/>
        <v>14515720.312458785</v>
      </c>
    </row>
    <row r="965" spans="1:21" s="27" customFormat="1" x14ac:dyDescent="0.2">
      <c r="A965" s="13">
        <v>2016</v>
      </c>
      <c r="B965" s="13" t="s">
        <v>17</v>
      </c>
      <c r="C965" s="14"/>
      <c r="D965" s="13" t="s">
        <v>83</v>
      </c>
      <c r="E965" s="27" t="s">
        <v>44</v>
      </c>
      <c r="F965" s="27" t="s">
        <v>16</v>
      </c>
      <c r="G965" s="28" t="s">
        <v>87</v>
      </c>
      <c r="H965" s="35">
        <v>23092</v>
      </c>
      <c r="I965" s="27">
        <v>46</v>
      </c>
      <c r="J965" s="30">
        <v>41</v>
      </c>
      <c r="K965" s="35">
        <f t="shared" si="105"/>
        <v>563.21951219512198</v>
      </c>
      <c r="L965" s="32">
        <v>35.96</v>
      </c>
      <c r="M965" s="32">
        <v>5.13</v>
      </c>
      <c r="N965" s="32">
        <v>31.26</v>
      </c>
      <c r="O965" s="33">
        <v>0.53949100000000005</v>
      </c>
      <c r="P965" s="34">
        <f t="shared" si="106"/>
        <v>303.85185785365854</v>
      </c>
      <c r="Q965" s="31">
        <f t="shared" si="107"/>
        <v>830388.32000000007</v>
      </c>
      <c r="R965" s="36">
        <f t="shared" si="108"/>
        <v>118461.95999999999</v>
      </c>
      <c r="S965" s="36">
        <f t="shared" si="109"/>
        <v>721855.92</v>
      </c>
      <c r="T965" s="36">
        <f t="shared" si="110"/>
        <v>12457.926172000001</v>
      </c>
      <c r="U965" s="36">
        <f t="shared" si="111"/>
        <v>7016547.101556683</v>
      </c>
    </row>
    <row r="966" spans="1:21" s="27" customFormat="1" x14ac:dyDescent="0.2">
      <c r="A966" s="13">
        <v>2016</v>
      </c>
      <c r="B966" s="13" t="s">
        <v>17</v>
      </c>
      <c r="C966" s="14"/>
      <c r="D966" s="13" t="s">
        <v>83</v>
      </c>
      <c r="E966" s="27" t="s">
        <v>44</v>
      </c>
      <c r="F966" s="27" t="s">
        <v>16</v>
      </c>
      <c r="G966" s="28" t="s">
        <v>87</v>
      </c>
      <c r="H966" s="35">
        <v>19707</v>
      </c>
      <c r="I966" s="27">
        <v>41</v>
      </c>
      <c r="J966" s="30">
        <v>40</v>
      </c>
      <c r="K966" s="35">
        <f t="shared" si="105"/>
        <v>492.67500000000001</v>
      </c>
      <c r="L966" s="32">
        <v>37.89</v>
      </c>
      <c r="M966" s="32">
        <v>4.1100000000000003</v>
      </c>
      <c r="N966" s="32">
        <v>31.44</v>
      </c>
      <c r="O966" s="33">
        <v>0.57030000000000003</v>
      </c>
      <c r="P966" s="34">
        <f t="shared" si="106"/>
        <v>280.97255250000001</v>
      </c>
      <c r="Q966" s="31">
        <f t="shared" si="107"/>
        <v>746698.23</v>
      </c>
      <c r="R966" s="36">
        <f t="shared" si="108"/>
        <v>80995.77</v>
      </c>
      <c r="S966" s="36">
        <f t="shared" si="109"/>
        <v>619588.08000000007</v>
      </c>
      <c r="T966" s="36">
        <f t="shared" si="110"/>
        <v>11238.902100000001</v>
      </c>
      <c r="U966" s="36">
        <f t="shared" si="111"/>
        <v>5537126.0921175005</v>
      </c>
    </row>
    <row r="967" spans="1:21" s="27" customFormat="1" x14ac:dyDescent="0.2">
      <c r="A967" s="13">
        <v>2016</v>
      </c>
      <c r="B967" s="13" t="s">
        <v>17</v>
      </c>
      <c r="C967" s="14"/>
      <c r="D967" s="13" t="s">
        <v>83</v>
      </c>
      <c r="E967" s="27" t="s">
        <v>44</v>
      </c>
      <c r="F967" s="27" t="s">
        <v>16</v>
      </c>
      <c r="G967" s="28" t="s">
        <v>87</v>
      </c>
      <c r="H967" s="35">
        <v>9583</v>
      </c>
      <c r="I967" s="27">
        <v>20</v>
      </c>
      <c r="J967" s="30">
        <v>20</v>
      </c>
      <c r="K967" s="35">
        <f t="shared" si="105"/>
        <v>479.15</v>
      </c>
      <c r="L967" s="32">
        <v>36.9</v>
      </c>
      <c r="M967" s="32">
        <v>4.21</v>
      </c>
      <c r="N967" s="32">
        <v>31.31</v>
      </c>
      <c r="O967" s="33">
        <v>0.56797299999999995</v>
      </c>
      <c r="P967" s="34">
        <f t="shared" si="106"/>
        <v>272.14426294999998</v>
      </c>
      <c r="Q967" s="31">
        <f t="shared" si="107"/>
        <v>353612.7</v>
      </c>
      <c r="R967" s="36">
        <f t="shared" si="108"/>
        <v>40344.43</v>
      </c>
      <c r="S967" s="36">
        <f t="shared" si="109"/>
        <v>300043.73</v>
      </c>
      <c r="T967" s="36">
        <f t="shared" si="110"/>
        <v>5442.8852589999997</v>
      </c>
      <c r="U967" s="36">
        <f t="shared" si="111"/>
        <v>2607958.4718498499</v>
      </c>
    </row>
    <row r="968" spans="1:21" s="27" customFormat="1" x14ac:dyDescent="0.2">
      <c r="A968" s="13">
        <v>2016</v>
      </c>
      <c r="B968" s="13" t="s">
        <v>50</v>
      </c>
      <c r="C968" s="14"/>
      <c r="D968" s="13" t="s">
        <v>82</v>
      </c>
      <c r="E968" s="27" t="s">
        <v>44</v>
      </c>
      <c r="F968" s="27" t="s">
        <v>16</v>
      </c>
      <c r="G968" s="28" t="s">
        <v>78</v>
      </c>
      <c r="H968" s="35">
        <v>114172</v>
      </c>
      <c r="I968" s="27">
        <v>232</v>
      </c>
      <c r="J968" s="30">
        <v>120</v>
      </c>
      <c r="K968" s="35">
        <f t="shared" si="105"/>
        <v>951.43333333333328</v>
      </c>
      <c r="L968" s="32">
        <v>36.72</v>
      </c>
      <c r="M968" s="32">
        <v>3.88</v>
      </c>
      <c r="N968" s="32">
        <v>29.04</v>
      </c>
      <c r="O968" s="33">
        <v>0.55052500000000004</v>
      </c>
      <c r="P968" s="34">
        <f t="shared" si="106"/>
        <v>523.78783583333336</v>
      </c>
      <c r="Q968" s="31">
        <f t="shared" si="107"/>
        <v>4192395.84</v>
      </c>
      <c r="R968" s="36">
        <f t="shared" si="108"/>
        <v>442987.36</v>
      </c>
      <c r="S968" s="36">
        <f t="shared" si="109"/>
        <v>3315554.88</v>
      </c>
      <c r="T968" s="36">
        <f t="shared" si="110"/>
        <v>62854.540300000008</v>
      </c>
      <c r="U968" s="36">
        <f t="shared" si="111"/>
        <v>59801904.792763337</v>
      </c>
    </row>
    <row r="969" spans="1:21" s="27" customFormat="1" x14ac:dyDescent="0.2">
      <c r="A969" s="13">
        <v>2016</v>
      </c>
      <c r="B969" s="13" t="s">
        <v>17</v>
      </c>
      <c r="C969" s="14"/>
      <c r="D969" s="13" t="s">
        <v>82</v>
      </c>
      <c r="E969" s="27" t="s">
        <v>44</v>
      </c>
      <c r="F969" s="27" t="s">
        <v>16</v>
      </c>
      <c r="G969" s="28" t="s">
        <v>78</v>
      </c>
      <c r="H969" s="35">
        <v>58660</v>
      </c>
      <c r="I969" s="27">
        <v>115</v>
      </c>
      <c r="J969" s="30">
        <v>120</v>
      </c>
      <c r="K969" s="35">
        <f t="shared" si="105"/>
        <v>488.83333333333331</v>
      </c>
      <c r="L969" s="32">
        <v>37.1</v>
      </c>
      <c r="M969" s="32">
        <v>3.94</v>
      </c>
      <c r="N969" s="32">
        <v>29.12</v>
      </c>
      <c r="O969" s="33">
        <v>0.56059099999999995</v>
      </c>
      <c r="P969" s="34">
        <f t="shared" si="106"/>
        <v>274.03556716666662</v>
      </c>
      <c r="Q969" s="31">
        <f t="shared" si="107"/>
        <v>2176286</v>
      </c>
      <c r="R969" s="36">
        <f t="shared" si="108"/>
        <v>231120.4</v>
      </c>
      <c r="S969" s="36">
        <f t="shared" si="109"/>
        <v>1708179.2</v>
      </c>
      <c r="T969" s="36">
        <f t="shared" si="110"/>
        <v>32884.268059999995</v>
      </c>
      <c r="U969" s="36">
        <f t="shared" si="111"/>
        <v>16074926.369996665</v>
      </c>
    </row>
    <row r="970" spans="1:21" s="27" customFormat="1" x14ac:dyDescent="0.2">
      <c r="A970" s="13">
        <v>2016</v>
      </c>
      <c r="B970" s="13" t="s">
        <v>50</v>
      </c>
      <c r="C970" s="14"/>
      <c r="D970" s="13" t="s">
        <v>82</v>
      </c>
      <c r="E970" s="27" t="s">
        <v>44</v>
      </c>
      <c r="F970" s="27" t="s">
        <v>16</v>
      </c>
      <c r="G970" s="28" t="s">
        <v>87</v>
      </c>
      <c r="H970" s="35">
        <f>108231+9726</f>
        <v>117957</v>
      </c>
      <c r="I970" s="27">
        <f>222+19</f>
        <v>241</v>
      </c>
      <c r="J970" s="30">
        <v>120</v>
      </c>
      <c r="K970" s="35">
        <f t="shared" si="105"/>
        <v>982.97500000000002</v>
      </c>
      <c r="L970" s="32">
        <v>36.409999999999997</v>
      </c>
      <c r="M970" s="32">
        <v>4.7699999999999996</v>
      </c>
      <c r="N970" s="32">
        <v>31.89</v>
      </c>
      <c r="O970" s="33">
        <v>0.56745199999999996</v>
      </c>
      <c r="P970" s="34">
        <f t="shared" si="106"/>
        <v>557.79112969999994</v>
      </c>
      <c r="Q970" s="31">
        <f t="shared" si="107"/>
        <v>4294814.3699999992</v>
      </c>
      <c r="R970" s="36">
        <f t="shared" si="108"/>
        <v>562654.8899999999</v>
      </c>
      <c r="S970" s="36">
        <f t="shared" si="109"/>
        <v>3761648.73</v>
      </c>
      <c r="T970" s="36">
        <f t="shared" si="110"/>
        <v>66934.935563999999</v>
      </c>
      <c r="U970" s="36">
        <f t="shared" si="111"/>
        <v>65795368.286022894</v>
      </c>
    </row>
    <row r="971" spans="1:21" s="27" customFormat="1" x14ac:dyDescent="0.2">
      <c r="A971" s="13">
        <v>2016</v>
      </c>
      <c r="B971" s="13" t="s">
        <v>17</v>
      </c>
      <c r="C971" s="14"/>
      <c r="D971" s="13" t="s">
        <v>82</v>
      </c>
      <c r="E971" s="27" t="s">
        <v>44</v>
      </c>
      <c r="F971" s="27" t="s">
        <v>124</v>
      </c>
      <c r="G971" s="28" t="s">
        <v>88</v>
      </c>
      <c r="H971" s="35">
        <v>58088</v>
      </c>
      <c r="I971" s="27">
        <v>116</v>
      </c>
      <c r="J971" s="30">
        <v>120</v>
      </c>
      <c r="K971" s="35">
        <f t="shared" si="105"/>
        <v>484.06666666666666</v>
      </c>
      <c r="L971" s="32">
        <v>36.4</v>
      </c>
      <c r="M971" s="32">
        <v>4.0999999999999996</v>
      </c>
      <c r="N971" s="32">
        <v>31.24</v>
      </c>
      <c r="O971" s="33">
        <v>0.56210000000000004</v>
      </c>
      <c r="P971" s="34">
        <f t="shared" si="106"/>
        <v>272.09387333333336</v>
      </c>
      <c r="Q971" s="31">
        <f t="shared" si="107"/>
        <v>2114403.1999999997</v>
      </c>
      <c r="R971" s="36">
        <f t="shared" si="108"/>
        <v>238160.8</v>
      </c>
      <c r="S971" s="36">
        <f t="shared" si="109"/>
        <v>1814669.1199999999</v>
      </c>
      <c r="T971" s="36">
        <f t="shared" si="110"/>
        <v>32651.264800000001</v>
      </c>
      <c r="U971" s="36">
        <f t="shared" si="111"/>
        <v>15805388.914186668</v>
      </c>
    </row>
    <row r="972" spans="1:21" s="27" customFormat="1" x14ac:dyDescent="0.2">
      <c r="A972" s="13">
        <v>2016</v>
      </c>
      <c r="B972" s="13" t="s">
        <v>39</v>
      </c>
      <c r="C972" s="14"/>
      <c r="D972" s="13" t="s">
        <v>83</v>
      </c>
      <c r="E972" s="27" t="s">
        <v>44</v>
      </c>
      <c r="F972" s="27" t="s">
        <v>16</v>
      </c>
      <c r="G972" s="28" t="s">
        <v>86</v>
      </c>
      <c r="H972" s="35">
        <v>144754</v>
      </c>
      <c r="I972" s="27">
        <v>293</v>
      </c>
      <c r="J972" s="30">
        <v>120</v>
      </c>
      <c r="K972" s="35">
        <f t="shared" si="105"/>
        <v>1206.2833333333333</v>
      </c>
      <c r="L972" s="32">
        <v>35.520000000000003</v>
      </c>
      <c r="M972" s="32">
        <v>4.57</v>
      </c>
      <c r="N972" s="32">
        <v>32.020000000000003</v>
      </c>
      <c r="O972" s="33">
        <v>0.55115800000000004</v>
      </c>
      <c r="P972" s="34">
        <f t="shared" si="106"/>
        <v>664.8527094333333</v>
      </c>
      <c r="Q972" s="31">
        <f t="shared" si="107"/>
        <v>5141662.08</v>
      </c>
      <c r="R972" s="36">
        <f t="shared" si="108"/>
        <v>661525.78</v>
      </c>
      <c r="S972" s="36">
        <f t="shared" si="109"/>
        <v>4635023.08</v>
      </c>
      <c r="T972" s="36">
        <f t="shared" si="110"/>
        <v>79782.325131999998</v>
      </c>
      <c r="U972" s="36">
        <f t="shared" si="111"/>
        <v>96240089.101312727</v>
      </c>
    </row>
    <row r="973" spans="1:21" s="27" customFormat="1" x14ac:dyDescent="0.2">
      <c r="A973" s="13">
        <v>2016</v>
      </c>
      <c r="B973" s="13" t="s">
        <v>50</v>
      </c>
      <c r="C973" s="14"/>
      <c r="D973" s="13" t="s">
        <v>83</v>
      </c>
      <c r="E973" s="27" t="s">
        <v>44</v>
      </c>
      <c r="F973" s="27" t="s">
        <v>16</v>
      </c>
      <c r="G973" s="28" t="s">
        <v>88</v>
      </c>
      <c r="H973" s="35">
        <v>80460</v>
      </c>
      <c r="I973" s="27">
        <v>164</v>
      </c>
      <c r="J973" s="30">
        <v>120</v>
      </c>
      <c r="K973" s="35">
        <f t="shared" si="105"/>
        <v>670.5</v>
      </c>
      <c r="L973" s="32">
        <v>35.43</v>
      </c>
      <c r="M973" s="32">
        <v>4.1500000000000004</v>
      </c>
      <c r="N973" s="32">
        <v>31.5</v>
      </c>
      <c r="O973" s="33">
        <v>0.54208500000000004</v>
      </c>
      <c r="P973" s="34">
        <f t="shared" si="106"/>
        <v>363.46799250000004</v>
      </c>
      <c r="Q973" s="31">
        <f t="shared" si="107"/>
        <v>2850697.8</v>
      </c>
      <c r="R973" s="36">
        <f t="shared" si="108"/>
        <v>333909</v>
      </c>
      <c r="S973" s="36">
        <f t="shared" si="109"/>
        <v>2534490</v>
      </c>
      <c r="T973" s="36">
        <f t="shared" si="110"/>
        <v>43616.159100000004</v>
      </c>
      <c r="U973" s="36">
        <f t="shared" si="111"/>
        <v>29244634.676550005</v>
      </c>
    </row>
    <row r="974" spans="1:21" s="27" customFormat="1" x14ac:dyDescent="0.2">
      <c r="A974" s="13">
        <v>2016</v>
      </c>
      <c r="B974" s="13" t="s">
        <v>39</v>
      </c>
      <c r="C974" s="14"/>
      <c r="D974" s="13" t="s">
        <v>82</v>
      </c>
      <c r="E974" s="27" t="s">
        <v>44</v>
      </c>
      <c r="F974" s="27" t="s">
        <v>16</v>
      </c>
      <c r="G974" s="28" t="s">
        <v>87</v>
      </c>
      <c r="H974" s="35">
        <v>263203</v>
      </c>
      <c r="I974" s="27">
        <v>541</v>
      </c>
      <c r="J974" s="30">
        <v>250</v>
      </c>
      <c r="K974" s="35">
        <f t="shared" si="105"/>
        <v>1052.8119999999999</v>
      </c>
      <c r="L974" s="32">
        <v>36.03</v>
      </c>
      <c r="M974" s="32">
        <v>4</v>
      </c>
      <c r="N974" s="32">
        <v>32.61</v>
      </c>
      <c r="O974" s="33">
        <v>0.57455299999999998</v>
      </c>
      <c r="P974" s="34">
        <f t="shared" si="106"/>
        <v>604.89629303599997</v>
      </c>
      <c r="Q974" s="31">
        <f t="shared" si="107"/>
        <v>9483204.0899999999</v>
      </c>
      <c r="R974" s="36">
        <f t="shared" si="108"/>
        <v>1052812</v>
      </c>
      <c r="S974" s="36">
        <f t="shared" si="109"/>
        <v>8583049.8300000001</v>
      </c>
      <c r="T974" s="36">
        <f t="shared" si="110"/>
        <v>151224.073259</v>
      </c>
      <c r="U974" s="36">
        <f t="shared" si="111"/>
        <v>159210519.01595432</v>
      </c>
    </row>
    <row r="975" spans="1:21" s="27" customFormat="1" x14ac:dyDescent="0.2">
      <c r="A975" s="13">
        <v>2016</v>
      </c>
      <c r="B975" s="13" t="s">
        <v>17</v>
      </c>
      <c r="C975" s="14"/>
      <c r="D975" s="13" t="s">
        <v>83</v>
      </c>
      <c r="E975" s="27" t="s">
        <v>44</v>
      </c>
      <c r="F975" s="27" t="s">
        <v>36</v>
      </c>
      <c r="G975" s="28" t="s">
        <v>79</v>
      </c>
      <c r="H975" s="35">
        <v>27576</v>
      </c>
      <c r="I975" s="27">
        <v>59</v>
      </c>
      <c r="J975" s="30">
        <v>87</v>
      </c>
      <c r="K975" s="35">
        <f t="shared" si="105"/>
        <v>316.9655172413793</v>
      </c>
      <c r="L975" s="32">
        <v>36.700000000000003</v>
      </c>
      <c r="M975" s="32">
        <v>3.74</v>
      </c>
      <c r="N975" s="32">
        <v>29</v>
      </c>
      <c r="O975" s="33">
        <v>0.53080000000000005</v>
      </c>
      <c r="P975" s="34">
        <f t="shared" si="106"/>
        <v>168.24529655172415</v>
      </c>
      <c r="Q975" s="31">
        <f t="shared" si="107"/>
        <v>1012039.2000000001</v>
      </c>
      <c r="R975" s="36">
        <f t="shared" si="108"/>
        <v>103134.24</v>
      </c>
      <c r="S975" s="36">
        <f t="shared" si="109"/>
        <v>799704</v>
      </c>
      <c r="T975" s="36">
        <f t="shared" si="110"/>
        <v>14637.340800000002</v>
      </c>
      <c r="U975" s="36">
        <f t="shared" si="111"/>
        <v>4639532.2977103451</v>
      </c>
    </row>
    <row r="976" spans="1:21" s="27" customFormat="1" x14ac:dyDescent="0.2">
      <c r="A976" s="13">
        <v>2016</v>
      </c>
      <c r="B976" s="13" t="s">
        <v>17</v>
      </c>
      <c r="C976" s="14"/>
      <c r="D976" s="13" t="s">
        <v>83</v>
      </c>
      <c r="E976" s="27" t="s">
        <v>44</v>
      </c>
      <c r="F976" s="27" t="s">
        <v>97</v>
      </c>
      <c r="G976" s="28" t="s">
        <v>78</v>
      </c>
      <c r="H976" s="35">
        <v>96749</v>
      </c>
      <c r="I976" s="27">
        <v>196</v>
      </c>
      <c r="J976" s="30">
        <v>125</v>
      </c>
      <c r="K976" s="35">
        <f t="shared" si="105"/>
        <v>773.99199999999996</v>
      </c>
      <c r="L976" s="32">
        <v>36.1</v>
      </c>
      <c r="M976" s="32">
        <v>4.6900000000000004</v>
      </c>
      <c r="N976" s="32">
        <v>28.3</v>
      </c>
      <c r="O976" s="33">
        <v>0.5181</v>
      </c>
      <c r="P976" s="34">
        <f t="shared" si="106"/>
        <v>401.00525520000002</v>
      </c>
      <c r="Q976" s="31">
        <f t="shared" si="107"/>
        <v>3492638.9</v>
      </c>
      <c r="R976" s="36">
        <f t="shared" si="108"/>
        <v>453752.81000000006</v>
      </c>
      <c r="S976" s="36">
        <f t="shared" si="109"/>
        <v>2737996.7</v>
      </c>
      <c r="T976" s="36">
        <f t="shared" si="110"/>
        <v>50125.656900000002</v>
      </c>
      <c r="U976" s="36">
        <f t="shared" si="111"/>
        <v>38796857.4353448</v>
      </c>
    </row>
    <row r="977" spans="1:21" s="27" customFormat="1" x14ac:dyDescent="0.2">
      <c r="A977" s="13">
        <v>2017</v>
      </c>
      <c r="B977" s="13" t="s">
        <v>39</v>
      </c>
      <c r="C977" s="14"/>
      <c r="D977" s="13" t="s">
        <v>82</v>
      </c>
      <c r="E977" s="27" t="s">
        <v>44</v>
      </c>
      <c r="F977" s="27" t="s">
        <v>20</v>
      </c>
      <c r="G977" s="28" t="s">
        <v>88</v>
      </c>
      <c r="H977" s="35">
        <v>313004</v>
      </c>
      <c r="I977" s="27">
        <v>636</v>
      </c>
      <c r="J977" s="30">
        <v>190</v>
      </c>
      <c r="K977" s="35">
        <f t="shared" si="105"/>
        <v>1647.3894736842105</v>
      </c>
      <c r="L977" s="32">
        <v>36.26</v>
      </c>
      <c r="M977" s="32">
        <v>4.42</v>
      </c>
      <c r="N977" s="32">
        <v>30.6</v>
      </c>
      <c r="O977" s="33">
        <v>0.5403</v>
      </c>
      <c r="P977" s="34">
        <f t="shared" si="106"/>
        <v>890.0845326315789</v>
      </c>
      <c r="Q977" s="31">
        <f t="shared" si="107"/>
        <v>11349525.039999999</v>
      </c>
      <c r="R977" s="36">
        <f t="shared" si="108"/>
        <v>1383477.68</v>
      </c>
      <c r="S977" s="36">
        <f t="shared" si="109"/>
        <v>9577922.4000000004</v>
      </c>
      <c r="T977" s="36">
        <f t="shared" si="110"/>
        <v>169116.0612</v>
      </c>
      <c r="U977" s="36">
        <f t="shared" si="111"/>
        <v>278600019.05181473</v>
      </c>
    </row>
    <row r="978" spans="1:21" s="27" customFormat="1" x14ac:dyDescent="0.2">
      <c r="A978" s="13">
        <v>2017</v>
      </c>
      <c r="B978" s="13" t="s">
        <v>17</v>
      </c>
      <c r="C978" s="14"/>
      <c r="D978" s="13" t="s">
        <v>83</v>
      </c>
      <c r="E978" s="27" t="s">
        <v>44</v>
      </c>
      <c r="F978" s="27" t="s">
        <v>32</v>
      </c>
      <c r="G978" s="28" t="s">
        <v>79</v>
      </c>
      <c r="H978" s="35">
        <v>35085</v>
      </c>
      <c r="I978" s="27">
        <v>73</v>
      </c>
      <c r="J978" s="30">
        <v>72</v>
      </c>
      <c r="K978" s="35">
        <f t="shared" si="105"/>
        <v>487.29166666666669</v>
      </c>
      <c r="L978" s="32">
        <v>33.6</v>
      </c>
      <c r="M978" s="32">
        <v>4.2</v>
      </c>
      <c r="N978" s="32">
        <v>26.1</v>
      </c>
      <c r="O978" s="33">
        <v>0.4829</v>
      </c>
      <c r="P978" s="34">
        <f t="shared" si="106"/>
        <v>235.31314583333335</v>
      </c>
      <c r="Q978" s="31">
        <f t="shared" si="107"/>
        <v>1178856</v>
      </c>
      <c r="R978" s="36">
        <f t="shared" si="108"/>
        <v>147357</v>
      </c>
      <c r="S978" s="36">
        <f t="shared" si="109"/>
        <v>915718.5</v>
      </c>
      <c r="T978" s="36">
        <f t="shared" si="110"/>
        <v>16942.5465</v>
      </c>
      <c r="U978" s="36">
        <f t="shared" si="111"/>
        <v>8255961.721562501</v>
      </c>
    </row>
    <row r="979" spans="1:21" s="27" customFormat="1" x14ac:dyDescent="0.2">
      <c r="A979" s="13">
        <v>2017</v>
      </c>
      <c r="B979" s="13" t="s">
        <v>17</v>
      </c>
      <c r="C979" s="14"/>
      <c r="D979" s="13" t="s">
        <v>82</v>
      </c>
      <c r="E979" s="27" t="s">
        <v>44</v>
      </c>
      <c r="F979" s="27" t="s">
        <v>56</v>
      </c>
      <c r="G979" s="28" t="s">
        <v>79</v>
      </c>
      <c r="H979" s="35">
        <v>276000</v>
      </c>
      <c r="I979" s="27">
        <v>552</v>
      </c>
      <c r="J979" s="30">
        <v>158</v>
      </c>
      <c r="K979" s="35">
        <f t="shared" si="105"/>
        <v>1746.8354430379748</v>
      </c>
      <c r="L979" s="32">
        <v>36.5</v>
      </c>
      <c r="M979" s="32">
        <v>4.4000000000000004</v>
      </c>
      <c r="N979" s="32">
        <v>28.8</v>
      </c>
      <c r="O979" s="33">
        <v>0.53200000000000003</v>
      </c>
      <c r="P979" s="34">
        <f t="shared" si="106"/>
        <v>929.31645569620252</v>
      </c>
      <c r="Q979" s="31">
        <f t="shared" si="107"/>
        <v>10074000</v>
      </c>
      <c r="R979" s="36">
        <f t="shared" si="108"/>
        <v>1214400</v>
      </c>
      <c r="S979" s="36">
        <f t="shared" si="109"/>
        <v>7948800</v>
      </c>
      <c r="T979" s="36">
        <f t="shared" si="110"/>
        <v>146832</v>
      </c>
      <c r="U979" s="36">
        <f t="shared" si="111"/>
        <v>256491341.77215189</v>
      </c>
    </row>
    <row r="980" spans="1:21" s="27" customFormat="1" x14ac:dyDescent="0.2">
      <c r="A980" s="13">
        <v>2017</v>
      </c>
      <c r="B980" s="13" t="s">
        <v>17</v>
      </c>
      <c r="C980" s="14"/>
      <c r="D980" s="13" t="s">
        <v>82</v>
      </c>
      <c r="E980" s="27" t="s">
        <v>44</v>
      </c>
      <c r="F980" s="27" t="s">
        <v>125</v>
      </c>
      <c r="G980" s="28" t="s">
        <v>79</v>
      </c>
      <c r="H980" s="35">
        <v>359000</v>
      </c>
      <c r="I980" s="27">
        <v>718</v>
      </c>
      <c r="J980" s="30">
        <v>245</v>
      </c>
      <c r="K980" s="35">
        <f t="shared" si="105"/>
        <v>1465.3061224489795</v>
      </c>
      <c r="L980" s="32">
        <v>36</v>
      </c>
      <c r="M980" s="32">
        <v>4.5</v>
      </c>
      <c r="N980" s="32">
        <v>28.5</v>
      </c>
      <c r="O980" s="33">
        <v>0.52829999999999999</v>
      </c>
      <c r="P980" s="34">
        <f t="shared" si="106"/>
        <v>774.12122448979585</v>
      </c>
      <c r="Q980" s="31">
        <f t="shared" si="107"/>
        <v>12924000</v>
      </c>
      <c r="R980" s="36">
        <f t="shared" si="108"/>
        <v>1615500</v>
      </c>
      <c r="S980" s="36">
        <f t="shared" si="109"/>
        <v>10231500</v>
      </c>
      <c r="T980" s="36">
        <f t="shared" si="110"/>
        <v>189659.69999999998</v>
      </c>
      <c r="U980" s="36">
        <f t="shared" si="111"/>
        <v>277909519.59183669</v>
      </c>
    </row>
    <row r="981" spans="1:21" s="27" customFormat="1" x14ac:dyDescent="0.2">
      <c r="A981" s="13">
        <v>2017</v>
      </c>
      <c r="B981" s="13" t="s">
        <v>17</v>
      </c>
      <c r="C981" s="14"/>
      <c r="D981" s="13" t="s">
        <v>82</v>
      </c>
      <c r="E981" s="27" t="s">
        <v>44</v>
      </c>
      <c r="F981" s="27" t="s">
        <v>56</v>
      </c>
      <c r="G981" s="28" t="s">
        <v>79</v>
      </c>
      <c r="H981" s="35">
        <v>236500</v>
      </c>
      <c r="I981" s="27">
        <v>473</v>
      </c>
      <c r="J981" s="30">
        <v>135</v>
      </c>
      <c r="K981" s="35">
        <f t="shared" si="105"/>
        <v>1751.851851851852</v>
      </c>
      <c r="L981" s="32">
        <v>36.1</v>
      </c>
      <c r="M981" s="32">
        <v>4.5999999999999996</v>
      </c>
      <c r="N981" s="32">
        <v>27.8</v>
      </c>
      <c r="O981" s="33">
        <v>0.4103</v>
      </c>
      <c r="P981" s="34">
        <f t="shared" si="106"/>
        <v>718.78481481481481</v>
      </c>
      <c r="Q981" s="31">
        <f t="shared" si="107"/>
        <v>8537650</v>
      </c>
      <c r="R981" s="36">
        <f t="shared" si="108"/>
        <v>1087900</v>
      </c>
      <c r="S981" s="36">
        <f t="shared" si="109"/>
        <v>6574700</v>
      </c>
      <c r="T981" s="36">
        <f t="shared" si="110"/>
        <v>97035.95</v>
      </c>
      <c r="U981" s="36">
        <f t="shared" si="111"/>
        <v>169992608.7037037</v>
      </c>
    </row>
    <row r="982" spans="1:21" s="27" customFormat="1" x14ac:dyDescent="0.2">
      <c r="A982" s="13">
        <v>2017</v>
      </c>
      <c r="B982" s="13" t="s">
        <v>17</v>
      </c>
      <c r="C982" s="14"/>
      <c r="D982" s="13" t="s">
        <v>82</v>
      </c>
      <c r="E982" s="27" t="s">
        <v>44</v>
      </c>
      <c r="F982" s="27" t="s">
        <v>56</v>
      </c>
      <c r="G982" s="28" t="s">
        <v>79</v>
      </c>
      <c r="H982" s="35">
        <v>444500</v>
      </c>
      <c r="I982" s="27">
        <v>889</v>
      </c>
      <c r="J982" s="30">
        <v>250</v>
      </c>
      <c r="K982" s="35">
        <f t="shared" si="105"/>
        <v>1778</v>
      </c>
      <c r="L982" s="32">
        <v>35.5</v>
      </c>
      <c r="M982" s="32">
        <v>4.9000000000000004</v>
      </c>
      <c r="N982" s="32">
        <v>28.5</v>
      </c>
      <c r="O982" s="33">
        <v>0.51160000000000005</v>
      </c>
      <c r="P982" s="34">
        <f t="shared" si="106"/>
        <v>909.62480000000005</v>
      </c>
      <c r="Q982" s="31">
        <f t="shared" si="107"/>
        <v>15779750</v>
      </c>
      <c r="R982" s="36">
        <f t="shared" si="108"/>
        <v>2178050</v>
      </c>
      <c r="S982" s="36">
        <f t="shared" si="109"/>
        <v>12668250</v>
      </c>
      <c r="T982" s="36">
        <f t="shared" si="110"/>
        <v>227406.2</v>
      </c>
      <c r="U982" s="36">
        <f t="shared" si="111"/>
        <v>404328223.60000002</v>
      </c>
    </row>
    <row r="983" spans="1:21" s="27" customFormat="1" x14ac:dyDescent="0.2">
      <c r="A983" s="13">
        <v>2017</v>
      </c>
      <c r="B983" s="13" t="s">
        <v>17</v>
      </c>
      <c r="C983" s="14"/>
      <c r="D983" s="13" t="s">
        <v>82</v>
      </c>
      <c r="E983" s="27" t="s">
        <v>44</v>
      </c>
      <c r="F983" s="27" t="s">
        <v>126</v>
      </c>
      <c r="G983" s="28" t="s">
        <v>79</v>
      </c>
      <c r="H983" s="35">
        <v>37500</v>
      </c>
      <c r="I983" s="27">
        <v>75</v>
      </c>
      <c r="J983" s="30">
        <v>22</v>
      </c>
      <c r="K983" s="35">
        <f t="shared" si="105"/>
        <v>1704.5454545454545</v>
      </c>
      <c r="L983" s="32">
        <v>36.4</v>
      </c>
      <c r="M983" s="32">
        <v>4.2</v>
      </c>
      <c r="N983" s="32">
        <v>27.7</v>
      </c>
      <c r="O983" s="33">
        <v>0.52980000000000005</v>
      </c>
      <c r="P983" s="34">
        <f t="shared" si="106"/>
        <v>903.06818181818198</v>
      </c>
      <c r="Q983" s="31">
        <f t="shared" si="107"/>
        <v>1365000</v>
      </c>
      <c r="R983" s="36">
        <f t="shared" si="108"/>
        <v>157500</v>
      </c>
      <c r="S983" s="36">
        <f t="shared" si="109"/>
        <v>1038750</v>
      </c>
      <c r="T983" s="36">
        <f t="shared" si="110"/>
        <v>19867.500000000004</v>
      </c>
      <c r="U983" s="36">
        <f t="shared" si="111"/>
        <v>33865056.818181828</v>
      </c>
    </row>
    <row r="984" spans="1:21" s="27" customFormat="1" x14ac:dyDescent="0.2">
      <c r="A984" s="13">
        <v>2017</v>
      </c>
      <c r="B984" s="13" t="s">
        <v>17</v>
      </c>
      <c r="C984" s="14"/>
      <c r="D984" s="13" t="s">
        <v>82</v>
      </c>
      <c r="E984" s="27" t="s">
        <v>44</v>
      </c>
      <c r="F984" s="27" t="s">
        <v>126</v>
      </c>
      <c r="G984" s="28" t="s">
        <v>78</v>
      </c>
      <c r="H984" s="35">
        <v>77000</v>
      </c>
      <c r="I984" s="27">
        <v>154</v>
      </c>
      <c r="J984" s="30">
        <v>57</v>
      </c>
      <c r="K984" s="35">
        <f t="shared" si="105"/>
        <v>1350.8771929824561</v>
      </c>
      <c r="L984" s="32">
        <v>35</v>
      </c>
      <c r="M984" s="32">
        <v>4.7</v>
      </c>
      <c r="N984" s="32">
        <v>28.5</v>
      </c>
      <c r="O984" s="33">
        <v>0.51659999999999995</v>
      </c>
      <c r="P984" s="34">
        <f t="shared" si="106"/>
        <v>697.86315789473679</v>
      </c>
      <c r="Q984" s="31">
        <f t="shared" si="107"/>
        <v>2695000</v>
      </c>
      <c r="R984" s="36">
        <f t="shared" si="108"/>
        <v>361900</v>
      </c>
      <c r="S984" s="36">
        <f t="shared" si="109"/>
        <v>2194500</v>
      </c>
      <c r="T984" s="36">
        <f t="shared" si="110"/>
        <v>39778.199999999997</v>
      </c>
      <c r="U984" s="36">
        <f t="shared" si="111"/>
        <v>53735463.157894731</v>
      </c>
    </row>
    <row r="985" spans="1:21" s="27" customFormat="1" x14ac:dyDescent="0.2">
      <c r="A985" s="13">
        <v>2017</v>
      </c>
      <c r="B985" s="13" t="s">
        <v>17</v>
      </c>
      <c r="C985" s="14"/>
      <c r="D985" s="13" t="s">
        <v>82</v>
      </c>
      <c r="E985" s="27" t="s">
        <v>44</v>
      </c>
      <c r="F985" s="27" t="s">
        <v>127</v>
      </c>
      <c r="G985" s="28" t="s">
        <v>78</v>
      </c>
      <c r="H985" s="35">
        <v>78000</v>
      </c>
      <c r="I985" s="27">
        <v>156</v>
      </c>
      <c r="J985" s="30">
        <v>48</v>
      </c>
      <c r="K985" s="35">
        <f t="shared" si="105"/>
        <v>1625</v>
      </c>
      <c r="L985" s="32">
        <v>35.799999999999997</v>
      </c>
      <c r="M985" s="32">
        <v>4.4000000000000004</v>
      </c>
      <c r="N985" s="32">
        <v>28.4</v>
      </c>
      <c r="O985" s="33">
        <v>0.50900000000000001</v>
      </c>
      <c r="P985" s="34">
        <f t="shared" si="106"/>
        <v>827.125</v>
      </c>
      <c r="Q985" s="31">
        <f t="shared" si="107"/>
        <v>2792400</v>
      </c>
      <c r="R985" s="36">
        <f t="shared" si="108"/>
        <v>343200</v>
      </c>
      <c r="S985" s="36">
        <f t="shared" si="109"/>
        <v>2215200</v>
      </c>
      <c r="T985" s="36">
        <f t="shared" si="110"/>
        <v>39702</v>
      </c>
      <c r="U985" s="36">
        <f t="shared" si="111"/>
        <v>64515750</v>
      </c>
    </row>
    <row r="986" spans="1:21" s="27" customFormat="1" x14ac:dyDescent="0.2">
      <c r="A986" s="13">
        <v>2017</v>
      </c>
      <c r="B986" s="13" t="s">
        <v>41</v>
      </c>
      <c r="C986" s="14"/>
      <c r="D986" s="13" t="s">
        <v>82</v>
      </c>
      <c r="E986" s="27" t="s">
        <v>44</v>
      </c>
      <c r="F986" s="27" t="s">
        <v>73</v>
      </c>
      <c r="G986" s="28" t="s">
        <v>79</v>
      </c>
      <c r="H986" s="35">
        <v>59509</v>
      </c>
      <c r="I986" s="27">
        <v>121</v>
      </c>
      <c r="J986" s="30">
        <v>45</v>
      </c>
      <c r="K986" s="35">
        <f t="shared" si="105"/>
        <v>1322.4222222222222</v>
      </c>
      <c r="L986" s="32">
        <v>38.200000000000003</v>
      </c>
      <c r="M986" s="32">
        <v>4.09</v>
      </c>
      <c r="N986" s="32">
        <v>30.31</v>
      </c>
      <c r="O986" s="33">
        <v>0.53849999999999998</v>
      </c>
      <c r="P986" s="34">
        <f t="shared" si="106"/>
        <v>712.12436666666667</v>
      </c>
      <c r="Q986" s="31">
        <f t="shared" si="107"/>
        <v>2273243.8000000003</v>
      </c>
      <c r="R986" s="36">
        <f t="shared" si="108"/>
        <v>243391.81</v>
      </c>
      <c r="S986" s="36">
        <f t="shared" si="109"/>
        <v>1803717.79</v>
      </c>
      <c r="T986" s="36">
        <f t="shared" si="110"/>
        <v>32045.5965</v>
      </c>
      <c r="U986" s="36">
        <f t="shared" si="111"/>
        <v>42377808.935966671</v>
      </c>
    </row>
    <row r="987" spans="1:21" s="27" customFormat="1" x14ac:dyDescent="0.2">
      <c r="A987" s="13">
        <v>2017</v>
      </c>
      <c r="B987" s="13" t="s">
        <v>41</v>
      </c>
      <c r="C987" s="14"/>
      <c r="D987" s="13" t="s">
        <v>82</v>
      </c>
      <c r="E987" s="27" t="s">
        <v>44</v>
      </c>
      <c r="F987" s="27" t="s">
        <v>73</v>
      </c>
      <c r="G987" s="28" t="s">
        <v>106</v>
      </c>
      <c r="H987" s="35">
        <v>26670</v>
      </c>
      <c r="I987" s="27">
        <v>53</v>
      </c>
      <c r="J987" s="30">
        <v>16</v>
      </c>
      <c r="K987" s="35">
        <f t="shared" si="105"/>
        <v>1666.875</v>
      </c>
      <c r="L987" s="32">
        <v>36.369999999999997</v>
      </c>
      <c r="M987" s="32">
        <v>5.0599999999999996</v>
      </c>
      <c r="N987" s="32">
        <v>32.049999999999997</v>
      </c>
      <c r="O987" s="33">
        <v>0.52459999999999996</v>
      </c>
      <c r="P987" s="34">
        <f t="shared" si="106"/>
        <v>874.44262499999991</v>
      </c>
      <c r="Q987" s="31">
        <f t="shared" si="107"/>
        <v>969987.89999999991</v>
      </c>
      <c r="R987" s="36">
        <f t="shared" si="108"/>
        <v>134950.19999999998</v>
      </c>
      <c r="S987" s="36">
        <f t="shared" si="109"/>
        <v>854773.49999999988</v>
      </c>
      <c r="T987" s="36">
        <f t="shared" si="110"/>
        <v>13991.081999999999</v>
      </c>
      <c r="U987" s="36">
        <f t="shared" si="111"/>
        <v>23321384.808749996</v>
      </c>
    </row>
    <row r="988" spans="1:21" s="27" customFormat="1" x14ac:dyDescent="0.2">
      <c r="A988" s="13">
        <v>2017</v>
      </c>
      <c r="B988" s="13" t="s">
        <v>41</v>
      </c>
      <c r="C988" s="14"/>
      <c r="D988" s="13" t="s">
        <v>82</v>
      </c>
      <c r="E988" s="27" t="s">
        <v>44</v>
      </c>
      <c r="F988" s="27" t="s">
        <v>73</v>
      </c>
      <c r="G988" s="28" t="s">
        <v>79</v>
      </c>
      <c r="H988" s="35">
        <v>275500</v>
      </c>
      <c r="I988" s="27">
        <v>551</v>
      </c>
      <c r="J988" s="30">
        <v>205</v>
      </c>
      <c r="K988" s="35">
        <f t="shared" si="105"/>
        <v>1343.9024390243903</v>
      </c>
      <c r="L988" s="32">
        <v>35.08</v>
      </c>
      <c r="M988" s="32">
        <v>4.54</v>
      </c>
      <c r="N988" s="32">
        <v>26.39</v>
      </c>
      <c r="O988" s="33">
        <v>0.50929999999999997</v>
      </c>
      <c r="P988" s="34">
        <f t="shared" si="106"/>
        <v>684.44951219512188</v>
      </c>
      <c r="Q988" s="31">
        <f t="shared" si="107"/>
        <v>9664540</v>
      </c>
      <c r="R988" s="36">
        <f t="shared" si="108"/>
        <v>1250770</v>
      </c>
      <c r="S988" s="36">
        <f t="shared" si="109"/>
        <v>7270445</v>
      </c>
      <c r="T988" s="36">
        <f t="shared" si="110"/>
        <v>140312.15</v>
      </c>
      <c r="U988" s="36">
        <f t="shared" si="111"/>
        <v>188565840.60975608</v>
      </c>
    </row>
    <row r="989" spans="1:21" s="27" customFormat="1" x14ac:dyDescent="0.2">
      <c r="A989" s="13">
        <v>2017</v>
      </c>
      <c r="B989" s="13" t="s">
        <v>17</v>
      </c>
      <c r="C989" s="14"/>
      <c r="D989" s="13" t="s">
        <v>82</v>
      </c>
      <c r="E989" s="27" t="s">
        <v>44</v>
      </c>
      <c r="F989" s="27" t="s">
        <v>128</v>
      </c>
      <c r="G989" s="28" t="s">
        <v>78</v>
      </c>
      <c r="H989" s="35">
        <v>144000</v>
      </c>
      <c r="I989" s="27">
        <v>288</v>
      </c>
      <c r="J989" s="30">
        <v>104.2</v>
      </c>
      <c r="K989" s="35">
        <f t="shared" si="105"/>
        <v>1381.957773512476</v>
      </c>
      <c r="L989" s="32">
        <v>35.94</v>
      </c>
      <c r="M989" s="32">
        <v>3.95</v>
      </c>
      <c r="N989" s="32">
        <v>30.16</v>
      </c>
      <c r="O989" s="33">
        <v>0.53129999999999999</v>
      </c>
      <c r="P989" s="34">
        <f t="shared" si="106"/>
        <v>734.23416506717842</v>
      </c>
      <c r="Q989" s="31">
        <f t="shared" si="107"/>
        <v>5175360</v>
      </c>
      <c r="R989" s="36">
        <f t="shared" si="108"/>
        <v>568800</v>
      </c>
      <c r="S989" s="36">
        <f t="shared" si="109"/>
        <v>4343040</v>
      </c>
      <c r="T989" s="36">
        <f t="shared" si="110"/>
        <v>76507.199999999997</v>
      </c>
      <c r="U989" s="36">
        <f t="shared" si="111"/>
        <v>105729719.76967369</v>
      </c>
    </row>
    <row r="990" spans="1:21" s="27" customFormat="1" x14ac:dyDescent="0.2">
      <c r="A990" s="13">
        <v>2017</v>
      </c>
      <c r="B990" s="13" t="s">
        <v>17</v>
      </c>
      <c r="C990" s="14"/>
      <c r="D990" s="13" t="s">
        <v>82</v>
      </c>
      <c r="E990" s="27" t="s">
        <v>44</v>
      </c>
      <c r="F990" s="27" t="s">
        <v>128</v>
      </c>
      <c r="G990" s="28" t="s">
        <v>78</v>
      </c>
      <c r="H990" s="35">
        <v>244000</v>
      </c>
      <c r="I990" s="27">
        <v>488</v>
      </c>
      <c r="J990" s="30">
        <v>173.6</v>
      </c>
      <c r="K990" s="35">
        <f t="shared" si="105"/>
        <v>1405.5299539170508</v>
      </c>
      <c r="L990" s="32">
        <v>34.880000000000003</v>
      </c>
      <c r="M990" s="32">
        <v>4.18</v>
      </c>
      <c r="N990" s="32">
        <v>29.36</v>
      </c>
      <c r="O990" s="33">
        <v>0.52780000000000005</v>
      </c>
      <c r="P990" s="34">
        <f t="shared" si="106"/>
        <v>741.8387096774195</v>
      </c>
      <c r="Q990" s="31">
        <f t="shared" si="107"/>
        <v>8510720</v>
      </c>
      <c r="R990" s="36">
        <f t="shared" si="108"/>
        <v>1019919.9999999999</v>
      </c>
      <c r="S990" s="36">
        <f t="shared" si="109"/>
        <v>7163840</v>
      </c>
      <c r="T990" s="36">
        <f t="shared" si="110"/>
        <v>128783.20000000001</v>
      </c>
      <c r="U990" s="36">
        <f t="shared" si="111"/>
        <v>181008645.16129035</v>
      </c>
    </row>
    <row r="991" spans="1:21" s="27" customFormat="1" x14ac:dyDescent="0.2">
      <c r="A991" s="13">
        <v>2017</v>
      </c>
      <c r="B991" s="13" t="s">
        <v>17</v>
      </c>
      <c r="C991" s="14"/>
      <c r="D991" s="13" t="s">
        <v>82</v>
      </c>
      <c r="E991" s="27" t="s">
        <v>44</v>
      </c>
      <c r="F991" s="27" t="s">
        <v>128</v>
      </c>
      <c r="G991" s="28" t="s">
        <v>78</v>
      </c>
      <c r="H991" s="35">
        <v>337500</v>
      </c>
      <c r="I991" s="27">
        <v>675</v>
      </c>
      <c r="J991" s="30">
        <v>269</v>
      </c>
      <c r="K991" s="35">
        <f t="shared" si="105"/>
        <v>1254.6468401486989</v>
      </c>
      <c r="L991" s="32">
        <v>34.840000000000003</v>
      </c>
      <c r="M991" s="32">
        <v>4.13</v>
      </c>
      <c r="N991" s="32">
        <v>28.44</v>
      </c>
      <c r="O991" s="33">
        <v>0.52070000000000005</v>
      </c>
      <c r="P991" s="34">
        <f t="shared" si="106"/>
        <v>653.29460966542763</v>
      </c>
      <c r="Q991" s="31">
        <f t="shared" si="107"/>
        <v>11758500.000000002</v>
      </c>
      <c r="R991" s="36">
        <f t="shared" si="108"/>
        <v>1393875</v>
      </c>
      <c r="S991" s="36">
        <f t="shared" si="109"/>
        <v>9598500</v>
      </c>
      <c r="T991" s="36">
        <f t="shared" si="110"/>
        <v>175736.25000000003</v>
      </c>
      <c r="U991" s="36">
        <f t="shared" si="111"/>
        <v>220486930.76208183</v>
      </c>
    </row>
    <row r="992" spans="1:21" s="27" customFormat="1" x14ac:dyDescent="0.2">
      <c r="A992" s="13">
        <v>2017</v>
      </c>
      <c r="B992" s="13" t="s">
        <v>17</v>
      </c>
      <c r="C992" s="14"/>
      <c r="D992" s="13" t="s">
        <v>82</v>
      </c>
      <c r="E992" s="27" t="s">
        <v>44</v>
      </c>
      <c r="F992" s="27" t="s">
        <v>128</v>
      </c>
      <c r="G992" s="28" t="s">
        <v>78</v>
      </c>
      <c r="H992" s="35">
        <v>94000</v>
      </c>
      <c r="I992" s="27">
        <v>188</v>
      </c>
      <c r="J992" s="30">
        <v>73.5</v>
      </c>
      <c r="K992" s="35">
        <f t="shared" si="105"/>
        <v>1278.9115646258504</v>
      </c>
      <c r="L992" s="32">
        <v>34.659999999999997</v>
      </c>
      <c r="M992" s="32">
        <v>4.25</v>
      </c>
      <c r="N992" s="32">
        <v>28.54</v>
      </c>
      <c r="O992" s="33">
        <v>0.51959999999999995</v>
      </c>
      <c r="P992" s="34">
        <f t="shared" si="106"/>
        <v>664.52244897959179</v>
      </c>
      <c r="Q992" s="31">
        <f t="shared" si="107"/>
        <v>3258039.9999999995</v>
      </c>
      <c r="R992" s="36">
        <f t="shared" si="108"/>
        <v>399500</v>
      </c>
      <c r="S992" s="36">
        <f t="shared" si="109"/>
        <v>2682760</v>
      </c>
      <c r="T992" s="36">
        <f t="shared" si="110"/>
        <v>48842.399999999994</v>
      </c>
      <c r="U992" s="36">
        <f t="shared" si="111"/>
        <v>62465110.204081625</v>
      </c>
    </row>
    <row r="993" spans="1:21" s="27" customFormat="1" x14ac:dyDescent="0.2">
      <c r="A993" s="13">
        <v>2017</v>
      </c>
      <c r="B993" s="13" t="s">
        <v>17</v>
      </c>
      <c r="C993" s="14"/>
      <c r="D993" s="13" t="s">
        <v>82</v>
      </c>
      <c r="E993" s="27" t="s">
        <v>44</v>
      </c>
      <c r="F993" s="27" t="s">
        <v>128</v>
      </c>
      <c r="G993" s="28" t="s">
        <v>79</v>
      </c>
      <c r="H993" s="35">
        <v>43947</v>
      </c>
      <c r="I993" s="27">
        <v>89</v>
      </c>
      <c r="J993" s="30">
        <v>32.299999999999997</v>
      </c>
      <c r="K993" s="35">
        <f t="shared" si="105"/>
        <v>1360.5882352941178</v>
      </c>
      <c r="L993" s="32">
        <v>34.6</v>
      </c>
      <c r="M993" s="32">
        <v>4.54</v>
      </c>
      <c r="N993" s="32">
        <v>26.08</v>
      </c>
      <c r="O993" s="33">
        <v>0.50949999999999995</v>
      </c>
      <c r="P993" s="34">
        <f t="shared" si="106"/>
        <v>693.21970588235297</v>
      </c>
      <c r="Q993" s="31">
        <f t="shared" si="107"/>
        <v>1520566.2</v>
      </c>
      <c r="R993" s="36">
        <f t="shared" si="108"/>
        <v>199519.38</v>
      </c>
      <c r="S993" s="36">
        <f t="shared" si="109"/>
        <v>1146137.76</v>
      </c>
      <c r="T993" s="36">
        <f t="shared" si="110"/>
        <v>22390.996499999997</v>
      </c>
      <c r="U993" s="36">
        <f t="shared" si="111"/>
        <v>30464926.414411765</v>
      </c>
    </row>
    <row r="994" spans="1:21" s="27" customFormat="1" x14ac:dyDescent="0.2">
      <c r="A994" s="13">
        <v>2017</v>
      </c>
      <c r="B994" s="13" t="s">
        <v>17</v>
      </c>
      <c r="C994" s="14"/>
      <c r="D994" s="13" t="s">
        <v>82</v>
      </c>
      <c r="E994" s="27" t="s">
        <v>44</v>
      </c>
      <c r="F994" s="27" t="s">
        <v>128</v>
      </c>
      <c r="G994" s="28" t="s">
        <v>79</v>
      </c>
      <c r="H994" s="35">
        <v>94356</v>
      </c>
      <c r="I994" s="27">
        <v>193</v>
      </c>
      <c r="J994" s="30">
        <v>70.2</v>
      </c>
      <c r="K994" s="35">
        <f t="shared" si="105"/>
        <v>1344.102564102564</v>
      </c>
      <c r="L994" s="32">
        <v>34.869999999999997</v>
      </c>
      <c r="M994" s="32">
        <v>4.68</v>
      </c>
      <c r="N994" s="32">
        <v>26.67</v>
      </c>
      <c r="O994" s="33">
        <v>0.51070000000000004</v>
      </c>
      <c r="P994" s="34">
        <f t="shared" si="106"/>
        <v>686.43317948717959</v>
      </c>
      <c r="Q994" s="31">
        <f t="shared" si="107"/>
        <v>3290193.7199999997</v>
      </c>
      <c r="R994" s="36">
        <f t="shared" si="108"/>
        <v>441586.07999999996</v>
      </c>
      <c r="S994" s="36">
        <f t="shared" si="109"/>
        <v>2516474.52</v>
      </c>
      <c r="T994" s="36">
        <f t="shared" si="110"/>
        <v>48187.609200000006</v>
      </c>
      <c r="U994" s="36">
        <f t="shared" si="111"/>
        <v>64769089.08369232</v>
      </c>
    </row>
    <row r="995" spans="1:21" s="27" customFormat="1" x14ac:dyDescent="0.2">
      <c r="A995" s="13">
        <v>2017</v>
      </c>
      <c r="B995" s="13" t="s">
        <v>17</v>
      </c>
      <c r="C995" s="14"/>
      <c r="D995" s="13" t="s">
        <v>82</v>
      </c>
      <c r="E995" s="27" t="s">
        <v>44</v>
      </c>
      <c r="F995" s="27" t="s">
        <v>128</v>
      </c>
      <c r="G995" s="28" t="s">
        <v>79</v>
      </c>
      <c r="H995" s="35">
        <v>129749</v>
      </c>
      <c r="I995" s="27">
        <v>267</v>
      </c>
      <c r="J995" s="30">
        <v>135</v>
      </c>
      <c r="K995" s="35">
        <f t="shared" si="105"/>
        <v>961.10370370370367</v>
      </c>
      <c r="L995" s="32">
        <v>33.53</v>
      </c>
      <c r="M995" s="32">
        <v>4.3099999999999996</v>
      </c>
      <c r="N995" s="32">
        <v>26.1</v>
      </c>
      <c r="O995" s="33">
        <v>0.47560000000000002</v>
      </c>
      <c r="P995" s="34">
        <f t="shared" si="106"/>
        <v>457.10092148148146</v>
      </c>
      <c r="Q995" s="31">
        <f t="shared" si="107"/>
        <v>4350483.97</v>
      </c>
      <c r="R995" s="36">
        <f t="shared" si="108"/>
        <v>559218.18999999994</v>
      </c>
      <c r="S995" s="36">
        <f t="shared" si="109"/>
        <v>3386448.9000000004</v>
      </c>
      <c r="T995" s="36">
        <f t="shared" si="110"/>
        <v>61708.624400000001</v>
      </c>
      <c r="U995" s="36">
        <f t="shared" si="111"/>
        <v>59308387.461300738</v>
      </c>
    </row>
    <row r="996" spans="1:21" s="27" customFormat="1" x14ac:dyDescent="0.2">
      <c r="A996" s="13">
        <v>2017</v>
      </c>
      <c r="B996" s="13" t="s">
        <v>17</v>
      </c>
      <c r="C996" s="14"/>
      <c r="D996" s="13" t="s">
        <v>82</v>
      </c>
      <c r="E996" s="27" t="s">
        <v>44</v>
      </c>
      <c r="F996" s="27" t="s">
        <v>128</v>
      </c>
      <c r="G996" s="28" t="s">
        <v>79</v>
      </c>
      <c r="H996" s="35">
        <v>63833</v>
      </c>
      <c r="I996" s="27">
        <v>129</v>
      </c>
      <c r="J996" s="30">
        <v>64</v>
      </c>
      <c r="K996" s="35">
        <f t="shared" si="105"/>
        <v>997.390625</v>
      </c>
      <c r="L996" s="32">
        <v>34.83</v>
      </c>
      <c r="M996" s="32">
        <v>4.18</v>
      </c>
      <c r="N996" s="32">
        <v>26.79</v>
      </c>
      <c r="O996" s="33">
        <v>0.50019999999999998</v>
      </c>
      <c r="P996" s="34">
        <f t="shared" si="106"/>
        <v>498.89479062499998</v>
      </c>
      <c r="Q996" s="31">
        <f t="shared" si="107"/>
        <v>2223303.3899999997</v>
      </c>
      <c r="R996" s="36">
        <f t="shared" si="108"/>
        <v>266821.94</v>
      </c>
      <c r="S996" s="36">
        <f t="shared" si="109"/>
        <v>1710086.0699999998</v>
      </c>
      <c r="T996" s="36">
        <f t="shared" si="110"/>
        <v>31929.266599999999</v>
      </c>
      <c r="U996" s="36">
        <f t="shared" si="111"/>
        <v>31845951.169965625</v>
      </c>
    </row>
    <row r="997" spans="1:21" s="27" customFormat="1" x14ac:dyDescent="0.2">
      <c r="A997" s="13">
        <v>2017</v>
      </c>
      <c r="B997" s="13" t="s">
        <v>17</v>
      </c>
      <c r="C997" s="14"/>
      <c r="D997" s="13" t="s">
        <v>82</v>
      </c>
      <c r="E997" s="27" t="s">
        <v>44</v>
      </c>
      <c r="F997" s="27" t="s">
        <v>128</v>
      </c>
      <c r="G997" s="28" t="s">
        <v>79</v>
      </c>
      <c r="H997" s="35">
        <v>152666</v>
      </c>
      <c r="I997" s="27">
        <v>312</v>
      </c>
      <c r="J997" s="30">
        <v>154</v>
      </c>
      <c r="K997" s="35">
        <f t="shared" si="105"/>
        <v>991.33766233766232</v>
      </c>
      <c r="L997" s="32">
        <v>35.28</v>
      </c>
      <c r="M997" s="32">
        <v>4.0999999999999996</v>
      </c>
      <c r="N997" s="32">
        <v>28.68</v>
      </c>
      <c r="O997" s="33">
        <v>0.5131</v>
      </c>
      <c r="P997" s="34">
        <f t="shared" si="106"/>
        <v>508.65535454545454</v>
      </c>
      <c r="Q997" s="31">
        <f t="shared" si="107"/>
        <v>5386056.4800000004</v>
      </c>
      <c r="R997" s="36">
        <f t="shared" si="108"/>
        <v>625930.6</v>
      </c>
      <c r="S997" s="36">
        <f t="shared" si="109"/>
        <v>4378460.88</v>
      </c>
      <c r="T997" s="36">
        <f t="shared" si="110"/>
        <v>78332.924599999998</v>
      </c>
      <c r="U997" s="36">
        <f t="shared" si="111"/>
        <v>77654378.357036367</v>
      </c>
    </row>
    <row r="998" spans="1:21" s="27" customFormat="1" x14ac:dyDescent="0.2">
      <c r="A998" s="13">
        <v>2017</v>
      </c>
      <c r="B998" s="13" t="s">
        <v>17</v>
      </c>
      <c r="C998" s="14"/>
      <c r="D998" s="13" t="s">
        <v>82</v>
      </c>
      <c r="E998" s="27" t="s">
        <v>44</v>
      </c>
      <c r="F998" s="27" t="s">
        <v>128</v>
      </c>
      <c r="G998" s="28" t="s">
        <v>79</v>
      </c>
      <c r="H998" s="35">
        <v>393905</v>
      </c>
      <c r="I998" s="27">
        <v>819</v>
      </c>
      <c r="J998" s="30">
        <v>239</v>
      </c>
      <c r="K998" s="35">
        <f t="shared" si="105"/>
        <v>1648.1380753138076</v>
      </c>
      <c r="L998" s="32">
        <v>35.72</v>
      </c>
      <c r="M998" s="32">
        <v>4.32</v>
      </c>
      <c r="N998" s="32">
        <v>27.79</v>
      </c>
      <c r="O998" s="33">
        <v>0.53080000000000005</v>
      </c>
      <c r="P998" s="34">
        <f t="shared" si="106"/>
        <v>874.83169037656921</v>
      </c>
      <c r="Q998" s="31">
        <f t="shared" si="107"/>
        <v>14070286.6</v>
      </c>
      <c r="R998" s="36">
        <f t="shared" si="108"/>
        <v>1701669.6</v>
      </c>
      <c r="S998" s="36">
        <f t="shared" si="109"/>
        <v>10946619.949999999</v>
      </c>
      <c r="T998" s="36">
        <f t="shared" si="110"/>
        <v>209084.77400000003</v>
      </c>
      <c r="U998" s="36">
        <f t="shared" si="111"/>
        <v>344600576.99778247</v>
      </c>
    </row>
    <row r="999" spans="1:21" s="27" customFormat="1" x14ac:dyDescent="0.2">
      <c r="A999" s="13">
        <v>2017</v>
      </c>
      <c r="B999" s="13" t="s">
        <v>17</v>
      </c>
      <c r="C999" s="14"/>
      <c r="D999" s="13" t="s">
        <v>82</v>
      </c>
      <c r="E999" s="27" t="s">
        <v>44</v>
      </c>
      <c r="F999" s="27" t="s">
        <v>128</v>
      </c>
      <c r="G999" s="28" t="s">
        <v>78</v>
      </c>
      <c r="H999" s="35">
        <v>18957</v>
      </c>
      <c r="I999" s="27">
        <v>38</v>
      </c>
      <c r="J999" s="30">
        <v>15</v>
      </c>
      <c r="K999" s="35">
        <f t="shared" si="105"/>
        <v>1263.8</v>
      </c>
      <c r="L999" s="32">
        <v>35.75</v>
      </c>
      <c r="M999" s="32">
        <v>4.6500000000000004</v>
      </c>
      <c r="N999" s="32">
        <v>29.94</v>
      </c>
      <c r="O999" s="33">
        <v>0.50900000000000001</v>
      </c>
      <c r="P999" s="34">
        <f t="shared" si="106"/>
        <v>643.27419999999995</v>
      </c>
      <c r="Q999" s="31">
        <f t="shared" si="107"/>
        <v>677712.75</v>
      </c>
      <c r="R999" s="36">
        <f t="shared" si="108"/>
        <v>88150.05</v>
      </c>
      <c r="S999" s="36">
        <f t="shared" si="109"/>
        <v>567572.58000000007</v>
      </c>
      <c r="T999" s="36">
        <f t="shared" si="110"/>
        <v>9649.1129999999994</v>
      </c>
      <c r="U999" s="36">
        <f t="shared" si="111"/>
        <v>12194549.009399999</v>
      </c>
    </row>
    <row r="1000" spans="1:21" s="27" customFormat="1" x14ac:dyDescent="0.2">
      <c r="A1000" s="13">
        <v>2017</v>
      </c>
      <c r="B1000" s="13" t="s">
        <v>17</v>
      </c>
      <c r="C1000" s="14"/>
      <c r="D1000" s="13" t="s">
        <v>82</v>
      </c>
      <c r="E1000" s="27" t="s">
        <v>44</v>
      </c>
      <c r="F1000" s="27" t="s">
        <v>128</v>
      </c>
      <c r="G1000" s="28" t="s">
        <v>78</v>
      </c>
      <c r="H1000" s="35">
        <v>125500</v>
      </c>
      <c r="I1000" s="27">
        <v>251</v>
      </c>
      <c r="J1000" s="30">
        <v>99</v>
      </c>
      <c r="K1000" s="35">
        <f t="shared" si="105"/>
        <v>1267.6767676767677</v>
      </c>
      <c r="L1000" s="32">
        <v>35.1</v>
      </c>
      <c r="M1000" s="32">
        <v>4.5</v>
      </c>
      <c r="N1000" s="32">
        <v>27.4</v>
      </c>
      <c r="O1000" s="33">
        <v>0.51970000000000005</v>
      </c>
      <c r="P1000" s="34">
        <f t="shared" si="106"/>
        <v>658.81161616161626</v>
      </c>
      <c r="Q1000" s="31">
        <f t="shared" si="107"/>
        <v>4405050</v>
      </c>
      <c r="R1000" s="36">
        <f t="shared" si="108"/>
        <v>564750</v>
      </c>
      <c r="S1000" s="36">
        <f t="shared" si="109"/>
        <v>3438700</v>
      </c>
      <c r="T1000" s="36">
        <f t="shared" si="110"/>
        <v>65222.350000000006</v>
      </c>
      <c r="U1000" s="36">
        <f t="shared" si="111"/>
        <v>82680857.828282833</v>
      </c>
    </row>
    <row r="1001" spans="1:21" s="27" customFormat="1" x14ac:dyDescent="0.2">
      <c r="A1001" s="13">
        <v>2017</v>
      </c>
      <c r="B1001" s="13" t="s">
        <v>17</v>
      </c>
      <c r="C1001" s="14"/>
      <c r="D1001" s="13" t="s">
        <v>82</v>
      </c>
      <c r="E1001" s="27" t="s">
        <v>44</v>
      </c>
      <c r="F1001" s="27" t="s">
        <v>128</v>
      </c>
      <c r="G1001" s="28" t="s">
        <v>78</v>
      </c>
      <c r="H1001" s="35">
        <v>198000</v>
      </c>
      <c r="I1001" s="27">
        <v>396</v>
      </c>
      <c r="J1001" s="30">
        <v>115</v>
      </c>
      <c r="K1001" s="35">
        <f t="shared" si="105"/>
        <v>1721.7391304347825</v>
      </c>
      <c r="L1001" s="32">
        <v>35.4</v>
      </c>
      <c r="M1001" s="32">
        <v>4.7</v>
      </c>
      <c r="N1001" s="32">
        <v>28.7</v>
      </c>
      <c r="O1001" s="33">
        <v>0.53059999999999996</v>
      </c>
      <c r="P1001" s="34">
        <f t="shared" si="106"/>
        <v>913.55478260869552</v>
      </c>
      <c r="Q1001" s="31">
        <f t="shared" si="107"/>
        <v>7009200</v>
      </c>
      <c r="R1001" s="36">
        <f t="shared" si="108"/>
        <v>930600</v>
      </c>
      <c r="S1001" s="36">
        <f t="shared" si="109"/>
        <v>5682600</v>
      </c>
      <c r="T1001" s="36">
        <f t="shared" si="110"/>
        <v>105058.79999999999</v>
      </c>
      <c r="U1001" s="36">
        <f t="shared" si="111"/>
        <v>180883846.95652172</v>
      </c>
    </row>
    <row r="1002" spans="1:21" s="27" customFormat="1" x14ac:dyDescent="0.2">
      <c r="A1002" s="13">
        <v>2017</v>
      </c>
      <c r="B1002" s="13" t="s">
        <v>17</v>
      </c>
      <c r="C1002" s="14"/>
      <c r="D1002" s="13" t="s">
        <v>82</v>
      </c>
      <c r="E1002" s="27" t="s">
        <v>44</v>
      </c>
      <c r="F1002" s="27" t="s">
        <v>128</v>
      </c>
      <c r="G1002" s="28" t="s">
        <v>78</v>
      </c>
      <c r="H1002" s="35">
        <v>207500</v>
      </c>
      <c r="I1002" s="27">
        <v>415</v>
      </c>
      <c r="J1002" s="30">
        <v>228</v>
      </c>
      <c r="K1002" s="35">
        <f t="shared" si="105"/>
        <v>910.08771929824559</v>
      </c>
      <c r="L1002" s="32">
        <v>33.799999999999997</v>
      </c>
      <c r="M1002" s="32">
        <v>4.0999999999999996</v>
      </c>
      <c r="N1002" s="32">
        <v>26.9</v>
      </c>
      <c r="O1002" s="33">
        <v>0.49519999999999997</v>
      </c>
      <c r="P1002" s="34">
        <f t="shared" si="106"/>
        <v>450.67543859649123</v>
      </c>
      <c r="Q1002" s="31">
        <f t="shared" si="107"/>
        <v>7013499.9999999991</v>
      </c>
      <c r="R1002" s="36">
        <f t="shared" si="108"/>
        <v>850749.99999999988</v>
      </c>
      <c r="S1002" s="36">
        <f t="shared" si="109"/>
        <v>5581750</v>
      </c>
      <c r="T1002" s="36">
        <f t="shared" si="110"/>
        <v>102754</v>
      </c>
      <c r="U1002" s="36">
        <f t="shared" si="111"/>
        <v>93515153.508771926</v>
      </c>
    </row>
    <row r="1003" spans="1:21" s="27" customFormat="1" x14ac:dyDescent="0.2">
      <c r="A1003" s="13">
        <v>2017</v>
      </c>
      <c r="B1003" s="13" t="s">
        <v>17</v>
      </c>
      <c r="C1003" s="14"/>
      <c r="D1003" s="13" t="s">
        <v>82</v>
      </c>
      <c r="E1003" s="27" t="s">
        <v>44</v>
      </c>
      <c r="F1003" s="27" t="s">
        <v>128</v>
      </c>
      <c r="G1003" s="28" t="s">
        <v>78</v>
      </c>
      <c r="H1003" s="35">
        <v>428500</v>
      </c>
      <c r="I1003" s="27">
        <v>857</v>
      </c>
      <c r="J1003" s="30">
        <v>393</v>
      </c>
      <c r="K1003" s="35">
        <f t="shared" si="105"/>
        <v>1090.3307888040713</v>
      </c>
      <c r="L1003" s="32">
        <v>33.9</v>
      </c>
      <c r="M1003" s="32">
        <v>4.3</v>
      </c>
      <c r="N1003" s="32">
        <v>27.6</v>
      </c>
      <c r="O1003" s="33">
        <v>0.50080000000000002</v>
      </c>
      <c r="P1003" s="34">
        <f t="shared" si="106"/>
        <v>546.03765903307897</v>
      </c>
      <c r="Q1003" s="31">
        <f t="shared" si="107"/>
        <v>14526150</v>
      </c>
      <c r="R1003" s="36">
        <f t="shared" si="108"/>
        <v>1842550</v>
      </c>
      <c r="S1003" s="36">
        <f t="shared" si="109"/>
        <v>11826600</v>
      </c>
      <c r="T1003" s="36">
        <f t="shared" si="110"/>
        <v>214592.80000000002</v>
      </c>
      <c r="U1003" s="36">
        <f t="shared" si="111"/>
        <v>233977136.89567435</v>
      </c>
    </row>
    <row r="1004" spans="1:21" s="27" customFormat="1" x14ac:dyDescent="0.2">
      <c r="A1004" s="13">
        <v>2017</v>
      </c>
      <c r="B1004" s="13" t="s">
        <v>41</v>
      </c>
      <c r="C1004" s="14"/>
      <c r="D1004" s="13" t="s">
        <v>82</v>
      </c>
      <c r="E1004" s="27" t="s">
        <v>44</v>
      </c>
      <c r="F1004" s="27" t="s">
        <v>73</v>
      </c>
      <c r="G1004" s="28" t="s">
        <v>79</v>
      </c>
      <c r="H1004" s="35">
        <v>19448</v>
      </c>
      <c r="I1004" s="27">
        <v>40</v>
      </c>
      <c r="J1004" s="30">
        <v>16</v>
      </c>
      <c r="K1004" s="35">
        <f t="shared" si="105"/>
        <v>1215.5</v>
      </c>
      <c r="L1004" s="32">
        <v>33.58</v>
      </c>
      <c r="M1004" s="32">
        <v>4.74</v>
      </c>
      <c r="N1004" s="32">
        <v>26.13</v>
      </c>
      <c r="O1004" s="33">
        <v>0.48470000000000002</v>
      </c>
      <c r="P1004" s="34">
        <f t="shared" si="106"/>
        <v>589.15285000000006</v>
      </c>
      <c r="Q1004" s="31">
        <f t="shared" si="107"/>
        <v>653063.84</v>
      </c>
      <c r="R1004" s="36">
        <f t="shared" si="108"/>
        <v>92183.52</v>
      </c>
      <c r="S1004" s="36">
        <f t="shared" si="109"/>
        <v>508176.24</v>
      </c>
      <c r="T1004" s="36">
        <f t="shared" si="110"/>
        <v>9426.4456000000009</v>
      </c>
      <c r="U1004" s="36">
        <f t="shared" si="111"/>
        <v>11457844.626800001</v>
      </c>
    </row>
    <row r="1005" spans="1:21" s="27" customFormat="1" x14ac:dyDescent="0.2">
      <c r="A1005" s="13">
        <v>2017</v>
      </c>
      <c r="B1005" s="13" t="s">
        <v>41</v>
      </c>
      <c r="C1005" s="14"/>
      <c r="D1005" s="13" t="s">
        <v>82</v>
      </c>
      <c r="E1005" s="27" t="s">
        <v>44</v>
      </c>
      <c r="F1005" s="27" t="s">
        <v>73</v>
      </c>
      <c r="G1005" s="28" t="s">
        <v>79</v>
      </c>
      <c r="H1005" s="35">
        <v>36000</v>
      </c>
      <c r="I1005" s="27">
        <v>72</v>
      </c>
      <c r="J1005" s="30">
        <v>35</v>
      </c>
      <c r="K1005" s="35">
        <f t="shared" si="105"/>
        <v>1028.5714285714287</v>
      </c>
      <c r="L1005" s="32">
        <v>35.25</v>
      </c>
      <c r="M1005" s="32">
        <v>4.55</v>
      </c>
      <c r="N1005" s="32">
        <v>26.56</v>
      </c>
      <c r="O1005" s="33">
        <v>0.52170000000000005</v>
      </c>
      <c r="P1005" s="34">
        <f t="shared" si="106"/>
        <v>536.60571428571427</v>
      </c>
      <c r="Q1005" s="31">
        <f t="shared" si="107"/>
        <v>1269000</v>
      </c>
      <c r="R1005" s="36">
        <f t="shared" si="108"/>
        <v>163800</v>
      </c>
      <c r="S1005" s="36">
        <f t="shared" si="109"/>
        <v>956160</v>
      </c>
      <c r="T1005" s="36">
        <f t="shared" si="110"/>
        <v>18781.2</v>
      </c>
      <c r="U1005" s="36">
        <f t="shared" si="111"/>
        <v>19317805.714285713</v>
      </c>
    </row>
    <row r="1006" spans="1:21" s="27" customFormat="1" x14ac:dyDescent="0.2">
      <c r="A1006" s="13">
        <v>2017</v>
      </c>
      <c r="B1006" s="13" t="s">
        <v>41</v>
      </c>
      <c r="C1006" s="14"/>
      <c r="D1006" s="13" t="s">
        <v>82</v>
      </c>
      <c r="E1006" s="27" t="s">
        <v>44</v>
      </c>
      <c r="F1006" s="27" t="s">
        <v>73</v>
      </c>
      <c r="G1006" s="28" t="s">
        <v>79</v>
      </c>
      <c r="H1006" s="35">
        <v>38500</v>
      </c>
      <c r="I1006" s="27">
        <v>77</v>
      </c>
      <c r="J1006" s="30">
        <v>32</v>
      </c>
      <c r="K1006" s="35">
        <f t="shared" si="105"/>
        <v>1203.125</v>
      </c>
      <c r="L1006" s="32">
        <v>35.04</v>
      </c>
      <c r="M1006" s="32">
        <v>5.08</v>
      </c>
      <c r="N1006" s="32">
        <v>27.7</v>
      </c>
      <c r="O1006" s="33">
        <v>0.48559999999999998</v>
      </c>
      <c r="P1006" s="34">
        <f t="shared" si="106"/>
        <v>584.23749999999995</v>
      </c>
      <c r="Q1006" s="31">
        <f t="shared" si="107"/>
        <v>1349040</v>
      </c>
      <c r="R1006" s="36">
        <f t="shared" si="108"/>
        <v>195580</v>
      </c>
      <c r="S1006" s="36">
        <f t="shared" si="109"/>
        <v>1066450</v>
      </c>
      <c r="T1006" s="36">
        <f t="shared" si="110"/>
        <v>18695.599999999999</v>
      </c>
      <c r="U1006" s="36">
        <f t="shared" si="111"/>
        <v>22493143.75</v>
      </c>
    </row>
    <row r="1007" spans="1:21" s="27" customFormat="1" x14ac:dyDescent="0.2">
      <c r="A1007" s="13">
        <v>2017</v>
      </c>
      <c r="B1007" s="13" t="s">
        <v>41</v>
      </c>
      <c r="C1007" s="14"/>
      <c r="D1007" s="13" t="s">
        <v>82</v>
      </c>
      <c r="E1007" s="27" t="s">
        <v>44</v>
      </c>
      <c r="F1007" s="27" t="s">
        <v>73</v>
      </c>
      <c r="G1007" s="28" t="s">
        <v>79</v>
      </c>
      <c r="H1007" s="35">
        <v>20235</v>
      </c>
      <c r="I1007" s="27">
        <v>41</v>
      </c>
      <c r="J1007" s="30">
        <v>17</v>
      </c>
      <c r="K1007" s="35">
        <f t="shared" si="105"/>
        <v>1190.2941176470588</v>
      </c>
      <c r="L1007" s="32">
        <v>35.15</v>
      </c>
      <c r="M1007" s="32">
        <v>4.7</v>
      </c>
      <c r="N1007" s="32">
        <v>25.79</v>
      </c>
      <c r="O1007" s="33">
        <v>0.50570000000000004</v>
      </c>
      <c r="P1007" s="34">
        <f t="shared" si="106"/>
        <v>601.93173529411763</v>
      </c>
      <c r="Q1007" s="31">
        <f t="shared" si="107"/>
        <v>711260.25</v>
      </c>
      <c r="R1007" s="36">
        <f t="shared" si="108"/>
        <v>95104.5</v>
      </c>
      <c r="S1007" s="36">
        <f t="shared" si="109"/>
        <v>521860.64999999997</v>
      </c>
      <c r="T1007" s="36">
        <f t="shared" si="110"/>
        <v>10232.8395</v>
      </c>
      <c r="U1007" s="36">
        <f t="shared" si="111"/>
        <v>12180088.663676471</v>
      </c>
    </row>
    <row r="1008" spans="1:21" s="27" customFormat="1" x14ac:dyDescent="0.2">
      <c r="A1008" s="13">
        <v>2017</v>
      </c>
      <c r="B1008" s="13" t="s">
        <v>41</v>
      </c>
      <c r="C1008" s="14"/>
      <c r="D1008" s="13" t="s">
        <v>82</v>
      </c>
      <c r="E1008" s="27" t="s">
        <v>44</v>
      </c>
      <c r="F1008" s="27" t="s">
        <v>73</v>
      </c>
      <c r="G1008" s="28" t="s">
        <v>79</v>
      </c>
      <c r="H1008" s="35">
        <v>16012</v>
      </c>
      <c r="I1008" s="27">
        <v>32</v>
      </c>
      <c r="J1008" s="30">
        <v>14</v>
      </c>
      <c r="K1008" s="35">
        <f t="shared" si="105"/>
        <v>1143.7142857142858</v>
      </c>
      <c r="L1008" s="32">
        <v>35.75</v>
      </c>
      <c r="M1008" s="32">
        <v>4.49</v>
      </c>
      <c r="N1008" s="32">
        <v>27.51</v>
      </c>
      <c r="O1008" s="33">
        <v>0.50260000000000005</v>
      </c>
      <c r="P1008" s="34">
        <f t="shared" si="106"/>
        <v>574.83080000000007</v>
      </c>
      <c r="Q1008" s="31">
        <f t="shared" si="107"/>
        <v>572429</v>
      </c>
      <c r="R1008" s="36">
        <f t="shared" si="108"/>
        <v>71893.88</v>
      </c>
      <c r="S1008" s="36">
        <f t="shared" si="109"/>
        <v>440490.12000000005</v>
      </c>
      <c r="T1008" s="36">
        <f t="shared" si="110"/>
        <v>8047.6312000000007</v>
      </c>
      <c r="U1008" s="36">
        <f t="shared" si="111"/>
        <v>9204190.7696000002</v>
      </c>
    </row>
    <row r="1009" spans="1:21" s="27" customFormat="1" x14ac:dyDescent="0.2">
      <c r="A1009" s="13">
        <v>2017</v>
      </c>
      <c r="B1009" s="13" t="s">
        <v>41</v>
      </c>
      <c r="C1009" s="14"/>
      <c r="D1009" s="13" t="s">
        <v>82</v>
      </c>
      <c r="E1009" s="27" t="s">
        <v>44</v>
      </c>
      <c r="F1009" s="27" t="s">
        <v>73</v>
      </c>
      <c r="G1009" s="28" t="s">
        <v>79</v>
      </c>
      <c r="H1009" s="35">
        <v>41449</v>
      </c>
      <c r="I1009" s="27">
        <v>84</v>
      </c>
      <c r="J1009" s="30">
        <v>32</v>
      </c>
      <c r="K1009" s="35">
        <f t="shared" si="105"/>
        <v>1295.28125</v>
      </c>
      <c r="L1009" s="32">
        <v>35.47</v>
      </c>
      <c r="M1009" s="32">
        <v>4.43</v>
      </c>
      <c r="N1009" s="32">
        <v>27.33</v>
      </c>
      <c r="O1009" s="33">
        <v>0.51129999999999998</v>
      </c>
      <c r="P1009" s="34">
        <f t="shared" si="106"/>
        <v>662.277303125</v>
      </c>
      <c r="Q1009" s="31">
        <f t="shared" si="107"/>
        <v>1470196.03</v>
      </c>
      <c r="R1009" s="36">
        <f t="shared" si="108"/>
        <v>183619.06999999998</v>
      </c>
      <c r="S1009" s="36">
        <f t="shared" si="109"/>
        <v>1132801.17</v>
      </c>
      <c r="T1009" s="36">
        <f t="shared" si="110"/>
        <v>21192.8737</v>
      </c>
      <c r="U1009" s="36">
        <f t="shared" si="111"/>
        <v>27450731.937228125</v>
      </c>
    </row>
    <row r="1010" spans="1:21" s="27" customFormat="1" x14ac:dyDescent="0.2">
      <c r="A1010" s="13">
        <v>2017</v>
      </c>
      <c r="B1010" s="13" t="s">
        <v>41</v>
      </c>
      <c r="C1010" s="14"/>
      <c r="D1010" s="13" t="s">
        <v>82</v>
      </c>
      <c r="E1010" s="27" t="s">
        <v>44</v>
      </c>
      <c r="F1010" s="27" t="s">
        <v>73</v>
      </c>
      <c r="G1010" s="28" t="s">
        <v>79</v>
      </c>
      <c r="H1010" s="35">
        <v>11713</v>
      </c>
      <c r="I1010" s="27">
        <v>24</v>
      </c>
      <c r="J1010" s="30">
        <v>13</v>
      </c>
      <c r="K1010" s="35">
        <f t="shared" si="105"/>
        <v>901</v>
      </c>
      <c r="L1010" s="32">
        <v>36.090000000000003</v>
      </c>
      <c r="M1010" s="32">
        <v>4.46</v>
      </c>
      <c r="N1010" s="32">
        <v>28.47</v>
      </c>
      <c r="O1010" s="33">
        <v>0.53069999999999995</v>
      </c>
      <c r="P1010" s="34">
        <f t="shared" si="106"/>
        <v>478.16069999999996</v>
      </c>
      <c r="Q1010" s="31">
        <f t="shared" si="107"/>
        <v>422722.17000000004</v>
      </c>
      <c r="R1010" s="36">
        <f t="shared" si="108"/>
        <v>52239.98</v>
      </c>
      <c r="S1010" s="36">
        <f t="shared" si="109"/>
        <v>333469.11</v>
      </c>
      <c r="T1010" s="36">
        <f t="shared" si="110"/>
        <v>6216.0890999999992</v>
      </c>
      <c r="U1010" s="36">
        <f t="shared" si="111"/>
        <v>5600696.2790999999</v>
      </c>
    </row>
    <row r="1011" spans="1:21" s="27" customFormat="1" x14ac:dyDescent="0.2">
      <c r="A1011" s="13">
        <v>2017</v>
      </c>
      <c r="B1011" s="13" t="s">
        <v>39</v>
      </c>
      <c r="C1011" s="14"/>
      <c r="D1011" s="13" t="s">
        <v>82</v>
      </c>
      <c r="E1011" s="27" t="s">
        <v>44</v>
      </c>
      <c r="F1011" s="27" t="s">
        <v>20</v>
      </c>
      <c r="G1011" s="28" t="s">
        <v>88</v>
      </c>
      <c r="H1011" s="35">
        <v>209137</v>
      </c>
      <c r="I1011" s="27">
        <v>431</v>
      </c>
      <c r="J1011" s="30">
        <v>120</v>
      </c>
      <c r="K1011" s="35">
        <f t="shared" si="105"/>
        <v>1742.8083333333334</v>
      </c>
      <c r="L1011" s="32">
        <v>36.99</v>
      </c>
      <c r="M1011" s="32">
        <v>4.28</v>
      </c>
      <c r="N1011" s="32">
        <v>31.26</v>
      </c>
      <c r="O1011" s="33">
        <v>0.54310000000000003</v>
      </c>
      <c r="P1011" s="34">
        <f t="shared" si="106"/>
        <v>946.51920583333344</v>
      </c>
      <c r="Q1011" s="31">
        <f t="shared" si="107"/>
        <v>7735977.6300000008</v>
      </c>
      <c r="R1011" s="36">
        <f t="shared" si="108"/>
        <v>895106.3600000001</v>
      </c>
      <c r="S1011" s="36">
        <f t="shared" si="109"/>
        <v>6537622.6200000001</v>
      </c>
      <c r="T1011" s="36">
        <f t="shared" si="110"/>
        <v>113582.30470000001</v>
      </c>
      <c r="U1011" s="36">
        <f t="shared" si="111"/>
        <v>197952187.15036586</v>
      </c>
    </row>
    <row r="1012" spans="1:21" s="27" customFormat="1" x14ac:dyDescent="0.2">
      <c r="A1012" s="13">
        <v>2017</v>
      </c>
      <c r="B1012" s="13" t="s">
        <v>39</v>
      </c>
      <c r="C1012" s="14">
        <v>3.5</v>
      </c>
      <c r="D1012" s="13" t="s">
        <v>82</v>
      </c>
      <c r="E1012" s="27" t="s">
        <v>44</v>
      </c>
      <c r="F1012" s="27" t="s">
        <v>16</v>
      </c>
      <c r="G1012" s="28" t="s">
        <v>78</v>
      </c>
      <c r="H1012" s="35">
        <v>112067</v>
      </c>
      <c r="I1012" s="27">
        <v>232</v>
      </c>
      <c r="J1012" s="30">
        <v>60</v>
      </c>
      <c r="K1012" s="35">
        <f t="shared" si="105"/>
        <v>1867.7833333333333</v>
      </c>
      <c r="L1012" s="32">
        <v>35.299999999999997</v>
      </c>
      <c r="M1012" s="32">
        <v>3.9</v>
      </c>
      <c r="N1012" s="32">
        <v>27.13</v>
      </c>
      <c r="O1012" s="33">
        <v>0.49309999999999998</v>
      </c>
      <c r="P1012" s="34">
        <f t="shared" si="106"/>
        <v>921.00396166666667</v>
      </c>
      <c r="Q1012" s="31">
        <f t="shared" si="107"/>
        <v>3955965.0999999996</v>
      </c>
      <c r="R1012" s="36">
        <f t="shared" si="108"/>
        <v>437061.3</v>
      </c>
      <c r="S1012" s="36">
        <f t="shared" si="109"/>
        <v>3040377.71</v>
      </c>
      <c r="T1012" s="36">
        <f t="shared" si="110"/>
        <v>55260.237699999998</v>
      </c>
      <c r="U1012" s="36">
        <f t="shared" si="111"/>
        <v>103214150.97209834</v>
      </c>
    </row>
    <row r="1013" spans="1:21" s="27" customFormat="1" x14ac:dyDescent="0.2">
      <c r="A1013" s="13">
        <v>2017</v>
      </c>
      <c r="B1013" s="13" t="s">
        <v>39</v>
      </c>
      <c r="C1013" s="14">
        <v>3.5</v>
      </c>
      <c r="D1013" s="13" t="s">
        <v>82</v>
      </c>
      <c r="E1013" s="27" t="s">
        <v>44</v>
      </c>
      <c r="F1013" s="27" t="s">
        <v>16</v>
      </c>
      <c r="G1013" s="28" t="s">
        <v>78</v>
      </c>
      <c r="H1013" s="35">
        <v>98287</v>
      </c>
      <c r="I1013" s="27">
        <v>203</v>
      </c>
      <c r="J1013" s="30">
        <v>60</v>
      </c>
      <c r="K1013" s="35">
        <f t="shared" si="105"/>
        <v>1638.1166666666666</v>
      </c>
      <c r="L1013" s="32">
        <v>34.630000000000003</v>
      </c>
      <c r="M1013" s="32">
        <v>4.01</v>
      </c>
      <c r="N1013" s="32">
        <v>26.73</v>
      </c>
      <c r="O1013" s="33">
        <v>0.50780000000000003</v>
      </c>
      <c r="P1013" s="34">
        <f t="shared" si="106"/>
        <v>831.83564333333345</v>
      </c>
      <c r="Q1013" s="31">
        <f t="shared" si="107"/>
        <v>3403678.81</v>
      </c>
      <c r="R1013" s="36">
        <f t="shared" si="108"/>
        <v>394130.87</v>
      </c>
      <c r="S1013" s="36">
        <f t="shared" si="109"/>
        <v>2627211.5100000002</v>
      </c>
      <c r="T1013" s="36">
        <f t="shared" si="110"/>
        <v>49910.138600000006</v>
      </c>
      <c r="U1013" s="36">
        <f t="shared" si="111"/>
        <v>81758629.876303345</v>
      </c>
    </row>
    <row r="1014" spans="1:21" s="27" customFormat="1" x14ac:dyDescent="0.2">
      <c r="A1014" s="13">
        <v>2017</v>
      </c>
      <c r="B1014" s="13" t="s">
        <v>17</v>
      </c>
      <c r="C1014" s="14"/>
      <c r="D1014" s="13" t="s">
        <v>82</v>
      </c>
      <c r="E1014" s="27" t="s">
        <v>44</v>
      </c>
      <c r="F1014" s="27" t="s">
        <v>16</v>
      </c>
      <c r="G1014" s="28" t="s">
        <v>99</v>
      </c>
      <c r="H1014" s="35">
        <v>14000</v>
      </c>
      <c r="I1014" s="27">
        <v>28</v>
      </c>
      <c r="J1014" s="30">
        <v>28</v>
      </c>
      <c r="K1014" s="35">
        <f t="shared" si="105"/>
        <v>500</v>
      </c>
      <c r="L1014" s="32">
        <v>36</v>
      </c>
      <c r="M1014" s="32">
        <v>4.3</v>
      </c>
      <c r="N1014" s="32">
        <v>32.1</v>
      </c>
      <c r="O1014" s="33">
        <v>0.53590000000000004</v>
      </c>
      <c r="P1014" s="34">
        <f t="shared" si="106"/>
        <v>267.95</v>
      </c>
      <c r="Q1014" s="31">
        <f t="shared" si="107"/>
        <v>504000</v>
      </c>
      <c r="R1014" s="36">
        <f t="shared" si="108"/>
        <v>60200</v>
      </c>
      <c r="S1014" s="36">
        <f t="shared" si="109"/>
        <v>449400</v>
      </c>
      <c r="T1014" s="36">
        <f t="shared" si="110"/>
        <v>7502.6</v>
      </c>
      <c r="U1014" s="36">
        <f t="shared" si="111"/>
        <v>3751300</v>
      </c>
    </row>
    <row r="1015" spans="1:21" s="27" customFormat="1" x14ac:dyDescent="0.2">
      <c r="A1015" s="13">
        <v>2017</v>
      </c>
      <c r="B1015" s="13" t="s">
        <v>50</v>
      </c>
      <c r="C1015" s="14">
        <v>2.5</v>
      </c>
      <c r="D1015" s="13" t="s">
        <v>82</v>
      </c>
      <c r="E1015" s="27" t="s">
        <v>44</v>
      </c>
      <c r="F1015" s="27" t="s">
        <v>16</v>
      </c>
      <c r="G1015" s="28" t="s">
        <v>99</v>
      </c>
      <c r="H1015" s="35">
        <v>135500</v>
      </c>
      <c r="I1015" s="27">
        <v>271</v>
      </c>
      <c r="J1015" s="30">
        <v>118</v>
      </c>
      <c r="K1015" s="35">
        <f t="shared" si="105"/>
        <v>1148.3050847457628</v>
      </c>
      <c r="L1015" s="32">
        <v>35.6</v>
      </c>
      <c r="M1015" s="32">
        <v>4.3</v>
      </c>
      <c r="N1015" s="32">
        <v>31.7</v>
      </c>
      <c r="O1015" s="33">
        <v>0.53239999999999998</v>
      </c>
      <c r="P1015" s="34">
        <f t="shared" si="106"/>
        <v>611.35762711864402</v>
      </c>
      <c r="Q1015" s="31">
        <f t="shared" si="107"/>
        <v>4823800</v>
      </c>
      <c r="R1015" s="36">
        <f t="shared" si="108"/>
        <v>582650</v>
      </c>
      <c r="S1015" s="36">
        <f t="shared" si="109"/>
        <v>4295350</v>
      </c>
      <c r="T1015" s="36">
        <f t="shared" si="110"/>
        <v>72140.2</v>
      </c>
      <c r="U1015" s="36">
        <f t="shared" si="111"/>
        <v>82838958.474576265</v>
      </c>
    </row>
    <row r="1016" spans="1:21" s="27" customFormat="1" x14ac:dyDescent="0.2">
      <c r="A1016" s="13">
        <v>2017</v>
      </c>
      <c r="B1016" s="13" t="s">
        <v>17</v>
      </c>
      <c r="C1016" s="14"/>
      <c r="D1016" s="13" t="s">
        <v>83</v>
      </c>
      <c r="E1016" s="27" t="s">
        <v>44</v>
      </c>
      <c r="F1016" s="27" t="s">
        <v>20</v>
      </c>
      <c r="G1016" s="28" t="s">
        <v>78</v>
      </c>
      <c r="H1016" s="35">
        <v>166305</v>
      </c>
      <c r="I1016" s="27">
        <v>346</v>
      </c>
      <c r="J1016" s="30">
        <v>300</v>
      </c>
      <c r="K1016" s="35">
        <f t="shared" si="105"/>
        <v>554.35</v>
      </c>
      <c r="L1016" s="32">
        <v>34.4</v>
      </c>
      <c r="M1016" s="32">
        <v>3.68</v>
      </c>
      <c r="N1016" s="32">
        <v>29.57</v>
      </c>
      <c r="O1016" s="33">
        <v>0.5141</v>
      </c>
      <c r="P1016" s="34">
        <f t="shared" si="106"/>
        <v>284.99133499999999</v>
      </c>
      <c r="Q1016" s="31">
        <f t="shared" si="107"/>
        <v>5720892</v>
      </c>
      <c r="R1016" s="36">
        <f t="shared" si="108"/>
        <v>612002.4</v>
      </c>
      <c r="S1016" s="36">
        <f t="shared" si="109"/>
        <v>4917638.8499999996</v>
      </c>
      <c r="T1016" s="36">
        <f t="shared" si="110"/>
        <v>85497.400500000003</v>
      </c>
      <c r="U1016" s="36">
        <f t="shared" si="111"/>
        <v>47395483.967174999</v>
      </c>
    </row>
    <row r="1017" spans="1:21" s="27" customFormat="1" x14ac:dyDescent="0.2">
      <c r="A1017" s="13">
        <v>2017</v>
      </c>
      <c r="B1017" s="13" t="s">
        <v>39</v>
      </c>
      <c r="C1017" s="14"/>
      <c r="D1017" s="13" t="s">
        <v>83</v>
      </c>
      <c r="E1017" s="27" t="s">
        <v>44</v>
      </c>
      <c r="F1017" s="27" t="s">
        <v>20</v>
      </c>
      <c r="G1017" s="28" t="s">
        <v>87</v>
      </c>
      <c r="H1017" s="35">
        <v>99155</v>
      </c>
      <c r="I1017" s="27">
        <v>203</v>
      </c>
      <c r="J1017" s="30">
        <v>60</v>
      </c>
      <c r="K1017" s="35">
        <f t="shared" si="105"/>
        <v>1652.5833333333333</v>
      </c>
      <c r="L1017" s="32">
        <v>35.17</v>
      </c>
      <c r="M1017" s="32">
        <v>4.97</v>
      </c>
      <c r="N1017" s="32">
        <v>30.78</v>
      </c>
      <c r="O1017" s="33">
        <v>0.50470000000000004</v>
      </c>
      <c r="P1017" s="34">
        <f t="shared" si="106"/>
        <v>834.05880833333333</v>
      </c>
      <c r="Q1017" s="31">
        <f t="shared" si="107"/>
        <v>3487281.35</v>
      </c>
      <c r="R1017" s="36">
        <f t="shared" si="108"/>
        <v>492800.35</v>
      </c>
      <c r="S1017" s="36">
        <f t="shared" si="109"/>
        <v>3051990.9</v>
      </c>
      <c r="T1017" s="36">
        <f t="shared" si="110"/>
        <v>50043.5285</v>
      </c>
      <c r="U1017" s="36">
        <f t="shared" si="111"/>
        <v>82701101.140291661</v>
      </c>
    </row>
    <row r="1018" spans="1:21" s="27" customFormat="1" x14ac:dyDescent="0.2">
      <c r="A1018" s="13">
        <v>2017</v>
      </c>
      <c r="B1018" s="13" t="s">
        <v>50</v>
      </c>
      <c r="C1018" s="14"/>
      <c r="D1018" s="13" t="s">
        <v>83</v>
      </c>
      <c r="E1018" s="27" t="s">
        <v>44</v>
      </c>
      <c r="F1018" s="27" t="s">
        <v>20</v>
      </c>
      <c r="G1018" s="28" t="s">
        <v>78</v>
      </c>
      <c r="H1018" s="35">
        <v>71500</v>
      </c>
      <c r="I1018" s="27">
        <v>143</v>
      </c>
      <c r="J1018" s="30">
        <v>60</v>
      </c>
      <c r="K1018" s="35">
        <f t="shared" si="105"/>
        <v>1191.6666666666667</v>
      </c>
      <c r="L1018" s="32">
        <v>35.200000000000003</v>
      </c>
      <c r="M1018" s="32">
        <v>3.68</v>
      </c>
      <c r="N1018" s="32">
        <v>29.5</v>
      </c>
      <c r="O1018" s="33">
        <v>0.52380000000000004</v>
      </c>
      <c r="P1018" s="34">
        <f t="shared" si="106"/>
        <v>624.19500000000005</v>
      </c>
      <c r="Q1018" s="31">
        <f t="shared" si="107"/>
        <v>2516800</v>
      </c>
      <c r="R1018" s="36">
        <f t="shared" si="108"/>
        <v>263120</v>
      </c>
      <c r="S1018" s="36">
        <f t="shared" si="109"/>
        <v>2109250</v>
      </c>
      <c r="T1018" s="36">
        <f t="shared" si="110"/>
        <v>37451.700000000004</v>
      </c>
      <c r="U1018" s="36">
        <f t="shared" si="111"/>
        <v>44629942.5</v>
      </c>
    </row>
    <row r="1019" spans="1:21" s="27" customFormat="1" x14ac:dyDescent="0.2">
      <c r="A1019" s="13">
        <v>2017</v>
      </c>
      <c r="B1019" s="13" t="s">
        <v>17</v>
      </c>
      <c r="C1019" s="14"/>
      <c r="D1019" s="13" t="s">
        <v>83</v>
      </c>
      <c r="E1019" s="27" t="s">
        <v>44</v>
      </c>
      <c r="F1019" s="27" t="s">
        <v>20</v>
      </c>
      <c r="G1019" s="28" t="s">
        <v>78</v>
      </c>
      <c r="H1019" s="35">
        <v>421726</v>
      </c>
      <c r="I1019" s="27">
        <v>871</v>
      </c>
      <c r="J1019" s="30">
        <v>697</v>
      </c>
      <c r="K1019" s="35">
        <f t="shared" si="105"/>
        <v>605.05882352941171</v>
      </c>
      <c r="L1019" s="32">
        <v>34.06</v>
      </c>
      <c r="M1019" s="32">
        <v>4.13</v>
      </c>
      <c r="N1019" s="32">
        <v>28.13</v>
      </c>
      <c r="O1019" s="33">
        <v>0.4778</v>
      </c>
      <c r="P1019" s="34">
        <f t="shared" si="106"/>
        <v>289.09710588235293</v>
      </c>
      <c r="Q1019" s="31">
        <f t="shared" si="107"/>
        <v>14363987.560000001</v>
      </c>
      <c r="R1019" s="36">
        <f t="shared" si="108"/>
        <v>1741728.38</v>
      </c>
      <c r="S1019" s="36">
        <f t="shared" si="109"/>
        <v>11863152.379999999</v>
      </c>
      <c r="T1019" s="36">
        <f t="shared" si="110"/>
        <v>201500.68280000001</v>
      </c>
      <c r="U1019" s="36">
        <f t="shared" si="111"/>
        <v>121919766.07534118</v>
      </c>
    </row>
    <row r="1020" spans="1:21" s="27" customFormat="1" x14ac:dyDescent="0.2">
      <c r="A1020" s="13">
        <v>2017</v>
      </c>
      <c r="B1020" s="13" t="s">
        <v>17</v>
      </c>
      <c r="C1020" s="14"/>
      <c r="D1020" s="13" t="s">
        <v>82</v>
      </c>
      <c r="E1020" s="27" t="s">
        <v>44</v>
      </c>
      <c r="F1020" s="27" t="s">
        <v>128</v>
      </c>
      <c r="G1020" s="28" t="s">
        <v>79</v>
      </c>
      <c r="H1020" s="35">
        <v>360500</v>
      </c>
      <c r="I1020" s="27">
        <v>721</v>
      </c>
      <c r="J1020" s="30">
        <v>240</v>
      </c>
      <c r="K1020" s="35">
        <f t="shared" si="105"/>
        <v>1502.0833333333333</v>
      </c>
      <c r="L1020" s="32">
        <v>35.950000000000003</v>
      </c>
      <c r="M1020" s="32">
        <v>4.25</v>
      </c>
      <c r="N1020" s="32">
        <v>27.41</v>
      </c>
      <c r="O1020" s="33">
        <v>0.52949999999999997</v>
      </c>
      <c r="P1020" s="34">
        <f t="shared" si="106"/>
        <v>795.35312499999998</v>
      </c>
      <c r="Q1020" s="31">
        <f t="shared" si="107"/>
        <v>12959975.000000002</v>
      </c>
      <c r="R1020" s="36">
        <f t="shared" si="108"/>
        <v>1532125</v>
      </c>
      <c r="S1020" s="36">
        <f t="shared" si="109"/>
        <v>9881305</v>
      </c>
      <c r="T1020" s="36">
        <f t="shared" si="110"/>
        <v>190884.75</v>
      </c>
      <c r="U1020" s="36">
        <f t="shared" si="111"/>
        <v>286724801.5625</v>
      </c>
    </row>
    <row r="1021" spans="1:21" s="27" customFormat="1" x14ac:dyDescent="0.2">
      <c r="A1021" s="13">
        <v>2017</v>
      </c>
      <c r="B1021" s="13" t="s">
        <v>50</v>
      </c>
      <c r="C1021" s="14"/>
      <c r="D1021" s="13" t="s">
        <v>83</v>
      </c>
      <c r="E1021" s="27" t="s">
        <v>44</v>
      </c>
      <c r="F1021" s="27" t="s">
        <v>20</v>
      </c>
      <c r="G1021" s="28" t="s">
        <v>78</v>
      </c>
      <c r="H1021" s="35">
        <v>57440</v>
      </c>
      <c r="I1021" s="27">
        <v>118</v>
      </c>
      <c r="J1021" s="30">
        <v>44</v>
      </c>
      <c r="K1021" s="35">
        <f t="shared" si="105"/>
        <v>1305.4545454545455</v>
      </c>
      <c r="L1021" s="32">
        <v>35.21</v>
      </c>
      <c r="M1021" s="32">
        <v>3.34</v>
      </c>
      <c r="N1021" s="32">
        <v>28.52</v>
      </c>
      <c r="O1021" s="33">
        <v>0.49459999999999998</v>
      </c>
      <c r="P1021" s="34">
        <f t="shared" si="106"/>
        <v>645.67781818181822</v>
      </c>
      <c r="Q1021" s="31">
        <f t="shared" si="107"/>
        <v>2022462.4000000001</v>
      </c>
      <c r="R1021" s="36">
        <f t="shared" si="108"/>
        <v>191849.60000000001</v>
      </c>
      <c r="S1021" s="36">
        <f t="shared" si="109"/>
        <v>1638188.8</v>
      </c>
      <c r="T1021" s="36">
        <f t="shared" si="110"/>
        <v>28409.824000000001</v>
      </c>
      <c r="U1021" s="36">
        <f t="shared" si="111"/>
        <v>37087733.876363643</v>
      </c>
    </row>
    <row r="1022" spans="1:21" s="27" customFormat="1" x14ac:dyDescent="0.2">
      <c r="A1022" s="13">
        <v>2017</v>
      </c>
      <c r="B1022" s="13" t="s">
        <v>39</v>
      </c>
      <c r="C1022" s="14">
        <v>4</v>
      </c>
      <c r="D1022" s="13" t="s">
        <v>82</v>
      </c>
      <c r="E1022" s="27" t="s">
        <v>44</v>
      </c>
      <c r="F1022" s="27" t="s">
        <v>16</v>
      </c>
      <c r="G1022" s="28" t="s">
        <v>154</v>
      </c>
      <c r="H1022" s="35">
        <v>57819</v>
      </c>
      <c r="I1022" s="27">
        <v>117</v>
      </c>
      <c r="J1022" s="30">
        <v>30</v>
      </c>
      <c r="K1022" s="35">
        <f t="shared" si="105"/>
        <v>1927.3</v>
      </c>
      <c r="L1022" s="32">
        <v>37.64</v>
      </c>
      <c r="M1022" s="32">
        <v>3.62</v>
      </c>
      <c r="N1022" s="32">
        <v>28.13</v>
      </c>
      <c r="O1022" s="33">
        <v>0.53620000000000001</v>
      </c>
      <c r="P1022" s="34">
        <f t="shared" si="106"/>
        <v>1033.4182599999999</v>
      </c>
      <c r="Q1022" s="31">
        <f t="shared" si="107"/>
        <v>2176307.16</v>
      </c>
      <c r="R1022" s="36">
        <f t="shared" si="108"/>
        <v>209304.78</v>
      </c>
      <c r="S1022" s="36">
        <f t="shared" si="109"/>
        <v>1626448.47</v>
      </c>
      <c r="T1022" s="36">
        <f t="shared" si="110"/>
        <v>31002.5478</v>
      </c>
      <c r="U1022" s="36">
        <f t="shared" si="111"/>
        <v>59751210.374939993</v>
      </c>
    </row>
    <row r="1023" spans="1:21" s="27" customFormat="1" x14ac:dyDescent="0.2">
      <c r="A1023" s="13">
        <v>2017</v>
      </c>
      <c r="B1023" s="13" t="s">
        <v>19</v>
      </c>
      <c r="C1023" s="14"/>
      <c r="D1023" s="13" t="s">
        <v>83</v>
      </c>
      <c r="E1023" s="27" t="s">
        <v>44</v>
      </c>
      <c r="F1023" s="27" t="s">
        <v>47</v>
      </c>
      <c r="G1023" s="28" t="s">
        <v>88</v>
      </c>
      <c r="H1023" s="35">
        <v>89093</v>
      </c>
      <c r="I1023" s="27">
        <v>178</v>
      </c>
      <c r="J1023" s="30">
        <v>80</v>
      </c>
      <c r="K1023" s="35">
        <f t="shared" si="105"/>
        <v>1113.6624999999999</v>
      </c>
      <c r="L1023" s="32">
        <v>36.700000000000003</v>
      </c>
      <c r="M1023" s="32">
        <v>3.82</v>
      </c>
      <c r="N1023" s="32">
        <v>30.6</v>
      </c>
      <c r="O1023" s="33">
        <v>0.52910000000000001</v>
      </c>
      <c r="P1023" s="34">
        <f t="shared" si="106"/>
        <v>589.23882875000004</v>
      </c>
      <c r="Q1023" s="31">
        <f t="shared" si="107"/>
        <v>3269713.1</v>
      </c>
      <c r="R1023" s="36">
        <f t="shared" si="108"/>
        <v>340335.26</v>
      </c>
      <c r="S1023" s="36">
        <f t="shared" si="109"/>
        <v>2726245.8000000003</v>
      </c>
      <c r="T1023" s="36">
        <f t="shared" si="110"/>
        <v>47139.106299999999</v>
      </c>
      <c r="U1023" s="36">
        <f t="shared" si="111"/>
        <v>52497054.969823755</v>
      </c>
    </row>
    <row r="1024" spans="1:21" s="27" customFormat="1" x14ac:dyDescent="0.2">
      <c r="A1024" s="13">
        <v>2017</v>
      </c>
      <c r="B1024" s="13" t="s">
        <v>19</v>
      </c>
      <c r="C1024" s="14"/>
      <c r="D1024" s="13" t="s">
        <v>83</v>
      </c>
      <c r="E1024" s="27" t="s">
        <v>44</v>
      </c>
      <c r="F1024" s="27" t="s">
        <v>47</v>
      </c>
      <c r="G1024" s="28" t="s">
        <v>78</v>
      </c>
      <c r="H1024" s="35">
        <v>89444</v>
      </c>
      <c r="I1024" s="27">
        <v>175</v>
      </c>
      <c r="J1024" s="30">
        <v>110</v>
      </c>
      <c r="K1024" s="35">
        <f t="shared" si="105"/>
        <v>813.12727272727273</v>
      </c>
      <c r="L1024" s="32">
        <v>36.299999999999997</v>
      </c>
      <c r="M1024" s="32">
        <v>3.37</v>
      </c>
      <c r="N1024" s="32">
        <v>29.8</v>
      </c>
      <c r="O1024" s="33">
        <v>0.51419999999999999</v>
      </c>
      <c r="P1024" s="34">
        <f t="shared" si="106"/>
        <v>418.11004363636363</v>
      </c>
      <c r="Q1024" s="31">
        <f t="shared" si="107"/>
        <v>3246817.1999999997</v>
      </c>
      <c r="R1024" s="36">
        <f t="shared" si="108"/>
        <v>301426.28000000003</v>
      </c>
      <c r="S1024" s="36">
        <f t="shared" si="109"/>
        <v>2665431.2000000002</v>
      </c>
      <c r="T1024" s="36">
        <f t="shared" si="110"/>
        <v>45992.104800000001</v>
      </c>
      <c r="U1024" s="36">
        <f t="shared" si="111"/>
        <v>37397434.743010908</v>
      </c>
    </row>
    <row r="1025" spans="1:21" s="27" customFormat="1" x14ac:dyDescent="0.2">
      <c r="A1025" s="13">
        <v>2017</v>
      </c>
      <c r="B1025" s="13" t="s">
        <v>19</v>
      </c>
      <c r="C1025" s="14"/>
      <c r="D1025" s="13" t="s">
        <v>83</v>
      </c>
      <c r="E1025" s="27" t="s">
        <v>44</v>
      </c>
      <c r="F1025" s="27" t="s">
        <v>47</v>
      </c>
      <c r="G1025" s="28" t="s">
        <v>88</v>
      </c>
      <c r="H1025" s="35">
        <v>97762</v>
      </c>
      <c r="I1025" s="27">
        <v>194</v>
      </c>
      <c r="J1025" s="30">
        <v>80</v>
      </c>
      <c r="K1025" s="35">
        <f t="shared" si="105"/>
        <v>1222.0250000000001</v>
      </c>
      <c r="L1025" s="32">
        <v>36.6</v>
      </c>
      <c r="M1025" s="32">
        <v>3.55</v>
      </c>
      <c r="N1025" s="32">
        <v>30.8</v>
      </c>
      <c r="O1025" s="33">
        <v>0.52310000000000001</v>
      </c>
      <c r="P1025" s="34">
        <f t="shared" si="106"/>
        <v>639.24127750000002</v>
      </c>
      <c r="Q1025" s="31">
        <f t="shared" si="107"/>
        <v>3578089.2</v>
      </c>
      <c r="R1025" s="36">
        <f t="shared" si="108"/>
        <v>347055.1</v>
      </c>
      <c r="S1025" s="36">
        <f t="shared" si="109"/>
        <v>3011069.6</v>
      </c>
      <c r="T1025" s="36">
        <f t="shared" si="110"/>
        <v>51139.302199999998</v>
      </c>
      <c r="U1025" s="36">
        <f t="shared" si="111"/>
        <v>62493505.770955004</v>
      </c>
    </row>
    <row r="1026" spans="1:21" s="27" customFormat="1" x14ac:dyDescent="0.2">
      <c r="A1026" s="13">
        <v>2017</v>
      </c>
      <c r="B1026" s="13" t="s">
        <v>17</v>
      </c>
      <c r="C1026" s="14"/>
      <c r="D1026" s="13" t="s">
        <v>83</v>
      </c>
      <c r="E1026" s="27" t="s">
        <v>44</v>
      </c>
      <c r="F1026" s="27" t="s">
        <v>47</v>
      </c>
      <c r="G1026" s="28" t="s">
        <v>78</v>
      </c>
      <c r="H1026" s="35">
        <v>94578</v>
      </c>
      <c r="I1026" s="27">
        <v>190</v>
      </c>
      <c r="J1026" s="30">
        <v>210</v>
      </c>
      <c r="K1026" s="35">
        <f t="shared" si="105"/>
        <v>450.37142857142857</v>
      </c>
      <c r="L1026" s="32">
        <v>34.5</v>
      </c>
      <c r="M1026" s="32">
        <v>3.61</v>
      </c>
      <c r="N1026" s="32">
        <v>28.5</v>
      </c>
      <c r="O1026" s="33">
        <v>0.49170000000000003</v>
      </c>
      <c r="P1026" s="34">
        <f t="shared" si="106"/>
        <v>221.44763142857144</v>
      </c>
      <c r="Q1026" s="31">
        <f t="shared" si="107"/>
        <v>3262941</v>
      </c>
      <c r="R1026" s="36">
        <f t="shared" si="108"/>
        <v>341426.58</v>
      </c>
      <c r="S1026" s="36">
        <f t="shared" si="109"/>
        <v>2695473</v>
      </c>
      <c r="T1026" s="36">
        <f t="shared" si="110"/>
        <v>46504.0026</v>
      </c>
      <c r="U1026" s="36">
        <f t="shared" si="111"/>
        <v>20944074.085251428</v>
      </c>
    </row>
    <row r="1027" spans="1:21" s="27" customFormat="1" x14ac:dyDescent="0.2">
      <c r="A1027" s="13">
        <v>2017</v>
      </c>
      <c r="B1027" s="13" t="s">
        <v>19</v>
      </c>
      <c r="C1027" s="14"/>
      <c r="D1027" s="13" t="s">
        <v>83</v>
      </c>
      <c r="E1027" s="27" t="s">
        <v>44</v>
      </c>
      <c r="F1027" s="27" t="s">
        <v>47</v>
      </c>
      <c r="G1027" s="28" t="s">
        <v>88</v>
      </c>
      <c r="H1027" s="35">
        <v>192679</v>
      </c>
      <c r="I1027" s="27">
        <v>382</v>
      </c>
      <c r="J1027" s="30">
        <v>145</v>
      </c>
      <c r="K1027" s="35">
        <f t="shared" ref="K1027:K1090" si="112">IF(J1027="",0,H1027/J1027)</f>
        <v>1328.8206896551724</v>
      </c>
      <c r="L1027" s="32">
        <v>36.200000000000003</v>
      </c>
      <c r="M1027" s="32">
        <v>3.45</v>
      </c>
      <c r="N1027" s="32">
        <v>29.9</v>
      </c>
      <c r="O1027" s="33">
        <v>0.4965</v>
      </c>
      <c r="P1027" s="34">
        <f t="shared" ref="P1027:P1090" si="113">IF(J1027="",0,O1027*H1027/J1027)</f>
        <v>659.75947241379311</v>
      </c>
      <c r="Q1027" s="31">
        <f t="shared" ref="Q1027:Q1090" si="114">$H1027*L1027</f>
        <v>6974979.8000000007</v>
      </c>
      <c r="R1027" s="36">
        <f t="shared" ref="R1027:R1090" si="115">$H1027*M1027</f>
        <v>664742.55000000005</v>
      </c>
      <c r="S1027" s="36">
        <f t="shared" ref="S1027:S1090" si="116">$H1027*N1027</f>
        <v>5761102.0999999996</v>
      </c>
      <c r="T1027" s="36">
        <f t="shared" ref="T1027:T1090" si="117">$H1027*O1027</f>
        <v>95665.123500000002</v>
      </c>
      <c r="U1027" s="36">
        <f t="shared" ref="U1027:U1090" si="118">$H1027*P1027</f>
        <v>127121795.38521723</v>
      </c>
    </row>
    <row r="1028" spans="1:21" s="27" customFormat="1" x14ac:dyDescent="0.2">
      <c r="A1028" s="13">
        <v>2017</v>
      </c>
      <c r="B1028" s="13" t="s">
        <v>50</v>
      </c>
      <c r="C1028" s="14"/>
      <c r="D1028" s="13" t="s">
        <v>83</v>
      </c>
      <c r="E1028" s="27" t="s">
        <v>44</v>
      </c>
      <c r="F1028" s="27" t="s">
        <v>47</v>
      </c>
      <c r="G1028" s="28" t="s">
        <v>87</v>
      </c>
      <c r="H1028" s="35">
        <v>341659</v>
      </c>
      <c r="I1028" s="27">
        <v>684</v>
      </c>
      <c r="J1028" s="30">
        <v>320</v>
      </c>
      <c r="K1028" s="35">
        <f t="shared" si="112"/>
        <v>1067.684375</v>
      </c>
      <c r="L1028" s="32">
        <v>36.1</v>
      </c>
      <c r="M1028" s="32">
        <v>3.26</v>
      </c>
      <c r="N1028" s="32">
        <v>29.8</v>
      </c>
      <c r="O1028" s="33">
        <v>0.45429999999999998</v>
      </c>
      <c r="P1028" s="34">
        <f t="shared" si="113"/>
        <v>485.04901156249997</v>
      </c>
      <c r="Q1028" s="31">
        <f t="shared" si="114"/>
        <v>12333889.9</v>
      </c>
      <c r="R1028" s="36">
        <f t="shared" si="115"/>
        <v>1113808.3399999999</v>
      </c>
      <c r="S1028" s="36">
        <f t="shared" si="116"/>
        <v>10181438.200000001</v>
      </c>
      <c r="T1028" s="36">
        <f t="shared" si="117"/>
        <v>155215.68369999999</v>
      </c>
      <c r="U1028" s="36">
        <f t="shared" si="118"/>
        <v>165721360.24143219</v>
      </c>
    </row>
    <row r="1029" spans="1:21" s="27" customFormat="1" x14ac:dyDescent="0.2">
      <c r="A1029" s="13">
        <v>2017</v>
      </c>
      <c r="B1029" s="13" t="s">
        <v>50</v>
      </c>
      <c r="C1029" s="14"/>
      <c r="D1029" s="13" t="s">
        <v>82</v>
      </c>
      <c r="E1029" s="27" t="s">
        <v>44</v>
      </c>
      <c r="F1029" s="27" t="s">
        <v>16</v>
      </c>
      <c r="G1029" s="28" t="s">
        <v>79</v>
      </c>
      <c r="H1029" s="35">
        <v>97661</v>
      </c>
      <c r="I1029" s="27">
        <v>198</v>
      </c>
      <c r="J1029" s="30">
        <v>60</v>
      </c>
      <c r="K1029" s="35">
        <f t="shared" si="112"/>
        <v>1627.6833333333334</v>
      </c>
      <c r="L1029" s="32">
        <v>35.909999999999997</v>
      </c>
      <c r="M1029" s="32">
        <v>4.5599999999999996</v>
      </c>
      <c r="N1029" s="32">
        <v>26.82</v>
      </c>
      <c r="O1029" s="33">
        <v>0.52490000000000003</v>
      </c>
      <c r="P1029" s="34">
        <f t="shared" si="113"/>
        <v>854.37098166666669</v>
      </c>
      <c r="Q1029" s="31">
        <f t="shared" si="114"/>
        <v>3507006.51</v>
      </c>
      <c r="R1029" s="36">
        <f t="shared" si="115"/>
        <v>445334.16</v>
      </c>
      <c r="S1029" s="36">
        <f t="shared" si="116"/>
        <v>2619268.02</v>
      </c>
      <c r="T1029" s="36">
        <f t="shared" si="117"/>
        <v>51262.258900000001</v>
      </c>
      <c r="U1029" s="36">
        <f t="shared" si="118"/>
        <v>83438724.440548331</v>
      </c>
    </row>
    <row r="1030" spans="1:21" s="27" customFormat="1" x14ac:dyDescent="0.2">
      <c r="A1030" s="13">
        <v>2017</v>
      </c>
      <c r="B1030" s="13" t="s">
        <v>50</v>
      </c>
      <c r="C1030" s="14"/>
      <c r="D1030" s="13" t="s">
        <v>82</v>
      </c>
      <c r="E1030" s="27" t="s">
        <v>44</v>
      </c>
      <c r="F1030" s="27" t="s">
        <v>16</v>
      </c>
      <c r="G1030" s="28" t="s">
        <v>79</v>
      </c>
      <c r="H1030" s="35">
        <v>66198</v>
      </c>
      <c r="I1030" s="27">
        <v>134</v>
      </c>
      <c r="J1030" s="30">
        <v>40</v>
      </c>
      <c r="K1030" s="35">
        <f t="shared" si="112"/>
        <v>1654.95</v>
      </c>
      <c r="L1030" s="32">
        <v>35.14</v>
      </c>
      <c r="M1030" s="32">
        <v>4.26</v>
      </c>
      <c r="N1030" s="32">
        <v>26.41</v>
      </c>
      <c r="O1030" s="33">
        <v>0.51229999999999998</v>
      </c>
      <c r="P1030" s="34">
        <f t="shared" si="113"/>
        <v>847.83088499999997</v>
      </c>
      <c r="Q1030" s="31">
        <f t="shared" si="114"/>
        <v>2326197.7200000002</v>
      </c>
      <c r="R1030" s="36">
        <f t="shared" si="115"/>
        <v>282003.48</v>
      </c>
      <c r="S1030" s="36">
        <f t="shared" si="116"/>
        <v>1748289.18</v>
      </c>
      <c r="T1030" s="36">
        <f t="shared" si="117"/>
        <v>33913.235399999998</v>
      </c>
      <c r="U1030" s="36">
        <f t="shared" si="118"/>
        <v>56124708.925229996</v>
      </c>
    </row>
    <row r="1031" spans="1:21" s="27" customFormat="1" x14ac:dyDescent="0.2">
      <c r="A1031" s="13">
        <v>2017</v>
      </c>
      <c r="B1031" s="13" t="s">
        <v>50</v>
      </c>
      <c r="C1031" s="14"/>
      <c r="D1031" s="13" t="s">
        <v>82</v>
      </c>
      <c r="E1031" s="27" t="s">
        <v>44</v>
      </c>
      <c r="F1031" s="27" t="s">
        <v>16</v>
      </c>
      <c r="G1031" s="28" t="s">
        <v>79</v>
      </c>
      <c r="H1031" s="35">
        <v>16024</v>
      </c>
      <c r="I1031" s="27">
        <v>32</v>
      </c>
      <c r="J1031" s="30">
        <v>14</v>
      </c>
      <c r="K1031" s="35">
        <f t="shared" si="112"/>
        <v>1144.5714285714287</v>
      </c>
      <c r="L1031" s="32">
        <v>36</v>
      </c>
      <c r="M1031" s="32">
        <v>4.26</v>
      </c>
      <c r="N1031" s="32">
        <v>26.73</v>
      </c>
      <c r="O1031" s="33">
        <v>0.51039999999999996</v>
      </c>
      <c r="P1031" s="34">
        <f t="shared" si="113"/>
        <v>584.18925714285717</v>
      </c>
      <c r="Q1031" s="31">
        <f t="shared" si="114"/>
        <v>576864</v>
      </c>
      <c r="R1031" s="36">
        <f t="shared" si="115"/>
        <v>68262.239999999991</v>
      </c>
      <c r="S1031" s="36">
        <f t="shared" si="116"/>
        <v>428321.52</v>
      </c>
      <c r="T1031" s="36">
        <f t="shared" si="117"/>
        <v>8178.6495999999997</v>
      </c>
      <c r="U1031" s="36">
        <f t="shared" si="118"/>
        <v>9361048.6564571429</v>
      </c>
    </row>
    <row r="1032" spans="1:21" s="27" customFormat="1" x14ac:dyDescent="0.2">
      <c r="A1032" s="13">
        <v>2017</v>
      </c>
      <c r="B1032" s="13" t="s">
        <v>50</v>
      </c>
      <c r="C1032" s="14"/>
      <c r="D1032" s="13" t="s">
        <v>82</v>
      </c>
      <c r="E1032" s="27" t="s">
        <v>44</v>
      </c>
      <c r="F1032" s="27" t="s">
        <v>16</v>
      </c>
      <c r="G1032" s="28" t="s">
        <v>79</v>
      </c>
      <c r="H1032" s="35">
        <v>57013</v>
      </c>
      <c r="I1032" s="27">
        <v>120</v>
      </c>
      <c r="J1032" s="30">
        <v>40</v>
      </c>
      <c r="K1032" s="35">
        <f t="shared" si="112"/>
        <v>1425.325</v>
      </c>
      <c r="L1032" s="32">
        <v>34.46</v>
      </c>
      <c r="M1032" s="32">
        <v>4.41</v>
      </c>
      <c r="N1032" s="32">
        <v>25.98</v>
      </c>
      <c r="O1032" s="33">
        <v>0.49349999999999999</v>
      </c>
      <c r="P1032" s="34">
        <f t="shared" si="113"/>
        <v>703.39788750000002</v>
      </c>
      <c r="Q1032" s="31">
        <f t="shared" si="114"/>
        <v>1964667.98</v>
      </c>
      <c r="R1032" s="36">
        <f t="shared" si="115"/>
        <v>251427.33000000002</v>
      </c>
      <c r="S1032" s="36">
        <f t="shared" si="116"/>
        <v>1481197.74</v>
      </c>
      <c r="T1032" s="36">
        <f t="shared" si="117"/>
        <v>28135.915499999999</v>
      </c>
      <c r="U1032" s="36">
        <f t="shared" si="118"/>
        <v>40102823.760037504</v>
      </c>
    </row>
    <row r="1033" spans="1:21" s="27" customFormat="1" x14ac:dyDescent="0.2">
      <c r="A1033" s="13">
        <v>2017</v>
      </c>
      <c r="B1033" s="13" t="s">
        <v>50</v>
      </c>
      <c r="C1033" s="14"/>
      <c r="D1033" s="13" t="s">
        <v>82</v>
      </c>
      <c r="E1033" s="27" t="s">
        <v>44</v>
      </c>
      <c r="F1033" s="27" t="s">
        <v>16</v>
      </c>
      <c r="G1033" s="28" t="s">
        <v>79</v>
      </c>
      <c r="H1033" s="35">
        <v>56031</v>
      </c>
      <c r="I1033" s="27">
        <v>112</v>
      </c>
      <c r="J1033" s="30">
        <v>30</v>
      </c>
      <c r="K1033" s="35">
        <f t="shared" si="112"/>
        <v>1867.7</v>
      </c>
      <c r="L1033" s="32">
        <v>35</v>
      </c>
      <c r="M1033" s="32">
        <v>4.7</v>
      </c>
      <c r="N1033" s="32">
        <v>27.54</v>
      </c>
      <c r="O1033" s="33">
        <v>0.51160000000000005</v>
      </c>
      <c r="P1033" s="34">
        <f t="shared" si="113"/>
        <v>955.51532000000009</v>
      </c>
      <c r="Q1033" s="31">
        <f t="shared" si="114"/>
        <v>1961085</v>
      </c>
      <c r="R1033" s="36">
        <f t="shared" si="115"/>
        <v>263345.7</v>
      </c>
      <c r="S1033" s="36">
        <f t="shared" si="116"/>
        <v>1543093.74</v>
      </c>
      <c r="T1033" s="36">
        <f t="shared" si="117"/>
        <v>28665.459600000002</v>
      </c>
      <c r="U1033" s="36">
        <f t="shared" si="118"/>
        <v>53538478.894920006</v>
      </c>
    </row>
    <row r="1034" spans="1:21" s="27" customFormat="1" x14ac:dyDescent="0.2">
      <c r="A1034" s="13">
        <v>2017</v>
      </c>
      <c r="B1034" s="13" t="s">
        <v>39</v>
      </c>
      <c r="C1034" s="14"/>
      <c r="D1034" s="13" t="s">
        <v>82</v>
      </c>
      <c r="E1034" s="27" t="s">
        <v>70</v>
      </c>
      <c r="F1034" s="27" t="s">
        <v>74</v>
      </c>
      <c r="G1034" s="28" t="s">
        <v>87</v>
      </c>
      <c r="H1034" s="35">
        <v>239019</v>
      </c>
      <c r="I1034" s="27">
        <v>485</v>
      </c>
      <c r="J1034" s="30">
        <v>120</v>
      </c>
      <c r="K1034" s="35">
        <f t="shared" si="112"/>
        <v>1991.825</v>
      </c>
      <c r="L1034" s="32">
        <v>36.450000000000003</v>
      </c>
      <c r="M1034" s="32">
        <v>4.3099999999999996</v>
      </c>
      <c r="N1034" s="32">
        <v>30.08</v>
      </c>
      <c r="O1034" s="33">
        <v>0.499</v>
      </c>
      <c r="P1034" s="34">
        <f t="shared" si="113"/>
        <v>993.92067499999996</v>
      </c>
      <c r="Q1034" s="31">
        <f t="shared" si="114"/>
        <v>8712242.5500000007</v>
      </c>
      <c r="R1034" s="36">
        <f t="shared" si="115"/>
        <v>1030171.8899999999</v>
      </c>
      <c r="S1034" s="36">
        <f t="shared" si="116"/>
        <v>7189691.5199999996</v>
      </c>
      <c r="T1034" s="36">
        <f t="shared" si="117"/>
        <v>119270.481</v>
      </c>
      <c r="U1034" s="36">
        <f t="shared" si="118"/>
        <v>237565925.81782499</v>
      </c>
    </row>
    <row r="1035" spans="1:21" s="27" customFormat="1" x14ac:dyDescent="0.2">
      <c r="A1035" s="13">
        <v>2017</v>
      </c>
      <c r="B1035" s="13" t="s">
        <v>39</v>
      </c>
      <c r="C1035" s="14"/>
      <c r="D1035" s="13" t="s">
        <v>82</v>
      </c>
      <c r="E1035" s="27" t="s">
        <v>70</v>
      </c>
      <c r="F1035" s="27" t="s">
        <v>74</v>
      </c>
      <c r="G1035" s="28" t="s">
        <v>87</v>
      </c>
      <c r="H1035" s="35">
        <v>212383</v>
      </c>
      <c r="I1035" s="27">
        <v>431</v>
      </c>
      <c r="J1035" s="30">
        <v>114</v>
      </c>
      <c r="K1035" s="35">
        <f t="shared" si="112"/>
        <v>1863.0087719298247</v>
      </c>
      <c r="L1035" s="32">
        <v>36.659999999999997</v>
      </c>
      <c r="M1035" s="32">
        <v>4.17</v>
      </c>
      <c r="N1035" s="32">
        <v>30.34</v>
      </c>
      <c r="O1035" s="33">
        <v>0.50260000000000005</v>
      </c>
      <c r="P1035" s="34">
        <f t="shared" si="113"/>
        <v>936.34820877192999</v>
      </c>
      <c r="Q1035" s="31">
        <f t="shared" si="114"/>
        <v>7785960.7799999993</v>
      </c>
      <c r="R1035" s="36">
        <f t="shared" si="115"/>
        <v>885637.11</v>
      </c>
      <c r="S1035" s="36">
        <f t="shared" si="116"/>
        <v>6443700.2199999997</v>
      </c>
      <c r="T1035" s="36">
        <f t="shared" si="117"/>
        <v>106743.69580000002</v>
      </c>
      <c r="U1035" s="36">
        <f t="shared" si="118"/>
        <v>198864441.6236088</v>
      </c>
    </row>
    <row r="1036" spans="1:21" s="27" customFormat="1" x14ac:dyDescent="0.2">
      <c r="A1036" s="13">
        <v>2017</v>
      </c>
      <c r="B1036" s="13" t="s">
        <v>50</v>
      </c>
      <c r="C1036" s="14"/>
      <c r="D1036" s="13" t="s">
        <v>82</v>
      </c>
      <c r="E1036" s="27" t="s">
        <v>44</v>
      </c>
      <c r="F1036" s="27" t="s">
        <v>16</v>
      </c>
      <c r="G1036" s="28" t="s">
        <v>130</v>
      </c>
      <c r="H1036" s="35">
        <v>30594</v>
      </c>
      <c r="I1036" s="27">
        <v>62</v>
      </c>
      <c r="J1036" s="30">
        <v>25</v>
      </c>
      <c r="K1036" s="35">
        <f t="shared" si="112"/>
        <v>1223.76</v>
      </c>
      <c r="L1036" s="32">
        <v>36.479999999999997</v>
      </c>
      <c r="M1036" s="32">
        <v>4.75</v>
      </c>
      <c r="N1036" s="32">
        <v>29.58</v>
      </c>
      <c r="O1036" s="33">
        <v>0.53149999999999997</v>
      </c>
      <c r="P1036" s="34">
        <f t="shared" si="113"/>
        <v>650.42844000000002</v>
      </c>
      <c r="Q1036" s="31">
        <f t="shared" si="114"/>
        <v>1116069.1199999999</v>
      </c>
      <c r="R1036" s="36">
        <f t="shared" si="115"/>
        <v>145321.5</v>
      </c>
      <c r="S1036" s="36">
        <f t="shared" si="116"/>
        <v>904970.5199999999</v>
      </c>
      <c r="T1036" s="36">
        <f t="shared" si="117"/>
        <v>16260.710999999999</v>
      </c>
      <c r="U1036" s="36">
        <f t="shared" si="118"/>
        <v>19899207.693360001</v>
      </c>
    </row>
    <row r="1037" spans="1:21" s="27" customFormat="1" x14ac:dyDescent="0.2">
      <c r="A1037" s="13">
        <v>2017</v>
      </c>
      <c r="B1037" s="13" t="s">
        <v>39</v>
      </c>
      <c r="C1037" s="14"/>
      <c r="D1037" s="13" t="s">
        <v>82</v>
      </c>
      <c r="E1037" s="27" t="s">
        <v>44</v>
      </c>
      <c r="F1037" s="27" t="s">
        <v>16</v>
      </c>
      <c r="G1037" s="28" t="s">
        <v>130</v>
      </c>
      <c r="H1037" s="35">
        <v>87718</v>
      </c>
      <c r="I1037" s="27">
        <v>179</v>
      </c>
      <c r="J1037" s="30">
        <v>60</v>
      </c>
      <c r="K1037" s="35">
        <f t="shared" si="112"/>
        <v>1461.9666666666667</v>
      </c>
      <c r="L1037" s="32">
        <v>37.24</v>
      </c>
      <c r="M1037" s="32">
        <v>3.98</v>
      </c>
      <c r="N1037" s="32">
        <v>30.41</v>
      </c>
      <c r="O1037" s="33">
        <v>0.54479999999999995</v>
      </c>
      <c r="P1037" s="34">
        <f t="shared" si="113"/>
        <v>796.47943999999984</v>
      </c>
      <c r="Q1037" s="31">
        <f t="shared" si="114"/>
        <v>3266618.3200000003</v>
      </c>
      <c r="R1037" s="36">
        <f t="shared" si="115"/>
        <v>349117.64</v>
      </c>
      <c r="S1037" s="36">
        <f t="shared" si="116"/>
        <v>2667504.38</v>
      </c>
      <c r="T1037" s="36">
        <f t="shared" si="117"/>
        <v>47788.766399999993</v>
      </c>
      <c r="U1037" s="36">
        <f t="shared" si="118"/>
        <v>69865583.517919987</v>
      </c>
    </row>
    <row r="1038" spans="1:21" s="27" customFormat="1" x14ac:dyDescent="0.2">
      <c r="A1038" s="13">
        <v>2017</v>
      </c>
      <c r="B1038" s="13" t="s">
        <v>39</v>
      </c>
      <c r="C1038" s="14"/>
      <c r="D1038" s="13" t="s">
        <v>82</v>
      </c>
      <c r="E1038" s="27" t="s">
        <v>44</v>
      </c>
      <c r="F1038" s="27" t="s">
        <v>16</v>
      </c>
      <c r="G1038" s="28" t="s">
        <v>130</v>
      </c>
      <c r="H1038" s="35">
        <v>100542</v>
      </c>
      <c r="I1038" s="27">
        <v>202</v>
      </c>
      <c r="J1038" s="30">
        <v>60</v>
      </c>
      <c r="K1038" s="35">
        <f t="shared" si="112"/>
        <v>1675.7</v>
      </c>
      <c r="L1038" s="32">
        <v>36.99</v>
      </c>
      <c r="M1038" s="32">
        <v>4.4000000000000004</v>
      </c>
      <c r="N1038" s="32">
        <v>30.05</v>
      </c>
      <c r="O1038" s="33">
        <v>0.54349999999999998</v>
      </c>
      <c r="P1038" s="34">
        <f t="shared" si="113"/>
        <v>910.74294999999995</v>
      </c>
      <c r="Q1038" s="31">
        <f t="shared" si="114"/>
        <v>3719048.58</v>
      </c>
      <c r="R1038" s="36">
        <f t="shared" si="115"/>
        <v>442384.80000000005</v>
      </c>
      <c r="S1038" s="36">
        <f t="shared" si="116"/>
        <v>3021287.1</v>
      </c>
      <c r="T1038" s="36">
        <f t="shared" si="117"/>
        <v>54644.576999999997</v>
      </c>
      <c r="U1038" s="36">
        <f t="shared" si="118"/>
        <v>91567917.678899989</v>
      </c>
    </row>
    <row r="1039" spans="1:21" s="27" customFormat="1" x14ac:dyDescent="0.2">
      <c r="A1039" s="13">
        <v>2017</v>
      </c>
      <c r="B1039" s="13" t="s">
        <v>39</v>
      </c>
      <c r="C1039" s="14"/>
      <c r="D1039" s="13" t="s">
        <v>82</v>
      </c>
      <c r="E1039" s="27" t="s">
        <v>44</v>
      </c>
      <c r="F1039" s="27" t="s">
        <v>16</v>
      </c>
      <c r="G1039" s="28" t="s">
        <v>79</v>
      </c>
      <c r="H1039" s="35">
        <v>43103</v>
      </c>
      <c r="I1039" s="27">
        <v>88</v>
      </c>
      <c r="J1039" s="30">
        <v>30</v>
      </c>
      <c r="K1039" s="35">
        <f t="shared" si="112"/>
        <v>1436.7666666666667</v>
      </c>
      <c r="L1039" s="32">
        <v>35.01</v>
      </c>
      <c r="M1039" s="32">
        <v>4.66</v>
      </c>
      <c r="N1039" s="32">
        <v>27.52</v>
      </c>
      <c r="O1039" s="33">
        <v>0.5101</v>
      </c>
      <c r="P1039" s="34">
        <f t="shared" si="113"/>
        <v>732.89467666666667</v>
      </c>
      <c r="Q1039" s="31">
        <f t="shared" si="114"/>
        <v>1509036.03</v>
      </c>
      <c r="R1039" s="36">
        <f t="shared" si="115"/>
        <v>200859.98</v>
      </c>
      <c r="S1039" s="36">
        <f t="shared" si="116"/>
        <v>1186194.56</v>
      </c>
      <c r="T1039" s="36">
        <f t="shared" si="117"/>
        <v>21986.8403</v>
      </c>
      <c r="U1039" s="36">
        <f t="shared" si="118"/>
        <v>31589959.248363335</v>
      </c>
    </row>
    <row r="1040" spans="1:21" s="27" customFormat="1" x14ac:dyDescent="0.2">
      <c r="A1040" s="13">
        <v>2017</v>
      </c>
      <c r="B1040" s="13" t="s">
        <v>39</v>
      </c>
      <c r="C1040" s="14"/>
      <c r="D1040" s="13" t="s">
        <v>82</v>
      </c>
      <c r="E1040" s="27" t="s">
        <v>44</v>
      </c>
      <c r="F1040" s="27" t="s">
        <v>16</v>
      </c>
      <c r="G1040" s="28" t="s">
        <v>79</v>
      </c>
      <c r="H1040" s="35">
        <v>54556</v>
      </c>
      <c r="I1040" s="27">
        <v>112</v>
      </c>
      <c r="J1040" s="30">
        <v>30</v>
      </c>
      <c r="K1040" s="35">
        <f t="shared" si="112"/>
        <v>1818.5333333333333</v>
      </c>
      <c r="L1040" s="32">
        <v>35.75</v>
      </c>
      <c r="M1040" s="32">
        <v>4.22</v>
      </c>
      <c r="N1040" s="32">
        <v>26.79</v>
      </c>
      <c r="O1040" s="33">
        <v>0.52969999999999995</v>
      </c>
      <c r="P1040" s="34">
        <f t="shared" si="113"/>
        <v>963.27710666666655</v>
      </c>
      <c r="Q1040" s="31">
        <f t="shared" si="114"/>
        <v>1950377</v>
      </c>
      <c r="R1040" s="36">
        <f t="shared" si="115"/>
        <v>230226.31999999998</v>
      </c>
      <c r="S1040" s="36">
        <f t="shared" si="116"/>
        <v>1461555.24</v>
      </c>
      <c r="T1040" s="36">
        <f t="shared" si="117"/>
        <v>28898.313199999997</v>
      </c>
      <c r="U1040" s="36">
        <f t="shared" si="118"/>
        <v>52552545.831306659</v>
      </c>
    </row>
    <row r="1041" spans="1:21" s="27" customFormat="1" x14ac:dyDescent="0.2">
      <c r="A1041" s="13">
        <v>2017</v>
      </c>
      <c r="B1041" s="13" t="s">
        <v>17</v>
      </c>
      <c r="C1041" s="14"/>
      <c r="D1041" s="13" t="s">
        <v>83</v>
      </c>
      <c r="E1041" s="27" t="s">
        <v>44</v>
      </c>
      <c r="F1041" s="27" t="s">
        <v>31</v>
      </c>
      <c r="G1041" s="28" t="s">
        <v>87</v>
      </c>
      <c r="H1041" s="35">
        <v>24883</v>
      </c>
      <c r="I1041" s="27">
        <v>52</v>
      </c>
      <c r="J1041" s="30">
        <v>30</v>
      </c>
      <c r="K1041" s="35">
        <f t="shared" si="112"/>
        <v>829.43333333333328</v>
      </c>
      <c r="L1041" s="32">
        <v>36.5</v>
      </c>
      <c r="M1041" s="32">
        <v>4.2</v>
      </c>
      <c r="N1041" s="32">
        <v>31</v>
      </c>
      <c r="O1041" s="33">
        <v>0.52170000000000005</v>
      </c>
      <c r="P1041" s="34">
        <f t="shared" si="113"/>
        <v>432.71537000000001</v>
      </c>
      <c r="Q1041" s="31">
        <f t="shared" si="114"/>
        <v>908229.5</v>
      </c>
      <c r="R1041" s="36">
        <f t="shared" si="115"/>
        <v>104508.6</v>
      </c>
      <c r="S1041" s="36">
        <f t="shared" si="116"/>
        <v>771373</v>
      </c>
      <c r="T1041" s="36">
        <f t="shared" si="117"/>
        <v>12981.4611</v>
      </c>
      <c r="U1041" s="36">
        <f t="shared" si="118"/>
        <v>10767256.55171</v>
      </c>
    </row>
    <row r="1042" spans="1:21" s="27" customFormat="1" x14ac:dyDescent="0.2">
      <c r="A1042" s="13">
        <v>2017</v>
      </c>
      <c r="B1042" s="13" t="s">
        <v>17</v>
      </c>
      <c r="C1042" s="14"/>
      <c r="D1042" s="13" t="s">
        <v>83</v>
      </c>
      <c r="E1042" s="27" t="s">
        <v>44</v>
      </c>
      <c r="F1042" s="27" t="s">
        <v>75</v>
      </c>
      <c r="G1042" s="28" t="s">
        <v>78</v>
      </c>
      <c r="H1042" s="35">
        <v>22988</v>
      </c>
      <c r="I1042" s="27">
        <v>50</v>
      </c>
      <c r="J1042" s="30">
        <v>45</v>
      </c>
      <c r="K1042" s="35">
        <f t="shared" si="112"/>
        <v>510.84444444444443</v>
      </c>
      <c r="L1042" s="32">
        <v>35.5</v>
      </c>
      <c r="M1042" s="32">
        <v>3.63</v>
      </c>
      <c r="N1042" s="32">
        <v>31.9</v>
      </c>
      <c r="O1042" s="33">
        <v>0.52590000000000003</v>
      </c>
      <c r="P1042" s="34">
        <f t="shared" si="113"/>
        <v>268.65309333333335</v>
      </c>
      <c r="Q1042" s="31">
        <f t="shared" si="114"/>
        <v>816074</v>
      </c>
      <c r="R1042" s="36">
        <f t="shared" si="115"/>
        <v>83446.44</v>
      </c>
      <c r="S1042" s="36">
        <f t="shared" si="116"/>
        <v>733317.2</v>
      </c>
      <c r="T1042" s="36">
        <f t="shared" si="117"/>
        <v>12089.389200000001</v>
      </c>
      <c r="U1042" s="36">
        <f t="shared" si="118"/>
        <v>6175797.3095466672</v>
      </c>
    </row>
    <row r="1043" spans="1:21" s="27" customFormat="1" x14ac:dyDescent="0.2">
      <c r="A1043" s="13">
        <v>2017</v>
      </c>
      <c r="B1043" s="13" t="s">
        <v>17</v>
      </c>
      <c r="C1043" s="14"/>
      <c r="D1043" s="13" t="s">
        <v>83</v>
      </c>
      <c r="E1043" s="27" t="s">
        <v>44</v>
      </c>
      <c r="F1043" s="27" t="s">
        <v>75</v>
      </c>
      <c r="G1043" s="28" t="s">
        <v>87</v>
      </c>
      <c r="H1043" s="35">
        <v>65489</v>
      </c>
      <c r="I1043" s="27">
        <v>143</v>
      </c>
      <c r="J1043" s="30">
        <v>107</v>
      </c>
      <c r="K1043" s="35">
        <f t="shared" si="112"/>
        <v>612.04672897196258</v>
      </c>
      <c r="L1043" s="32">
        <v>33.6</v>
      </c>
      <c r="M1043" s="32">
        <v>4.04</v>
      </c>
      <c r="N1043" s="32">
        <v>28.9</v>
      </c>
      <c r="O1043" s="33">
        <v>0.48530000000000001</v>
      </c>
      <c r="P1043" s="34">
        <f t="shared" si="113"/>
        <v>297.0262775700935</v>
      </c>
      <c r="Q1043" s="31">
        <f t="shared" si="114"/>
        <v>2200430.4</v>
      </c>
      <c r="R1043" s="36">
        <f t="shared" si="115"/>
        <v>264575.56</v>
      </c>
      <c r="S1043" s="36">
        <f t="shared" si="116"/>
        <v>1892632.0999999999</v>
      </c>
      <c r="T1043" s="36">
        <f t="shared" si="117"/>
        <v>31781.811700000002</v>
      </c>
      <c r="U1043" s="36">
        <f t="shared" si="118"/>
        <v>19451953.891787853</v>
      </c>
    </row>
    <row r="1044" spans="1:21" s="27" customFormat="1" x14ac:dyDescent="0.2">
      <c r="A1044" s="13">
        <v>2017</v>
      </c>
      <c r="B1044" s="13" t="s">
        <v>39</v>
      </c>
      <c r="C1044" s="14"/>
      <c r="D1044" s="13" t="s">
        <v>83</v>
      </c>
      <c r="E1044" s="27" t="s">
        <v>44</v>
      </c>
      <c r="F1044" s="27" t="s">
        <v>52</v>
      </c>
      <c r="G1044" s="28" t="s">
        <v>87</v>
      </c>
      <c r="H1044" s="35">
        <v>113779</v>
      </c>
      <c r="I1044" s="27">
        <v>234</v>
      </c>
      <c r="J1044" s="30">
        <v>94</v>
      </c>
      <c r="K1044" s="35">
        <f t="shared" si="112"/>
        <v>1210.4148936170213</v>
      </c>
      <c r="L1044" s="32">
        <v>36.32</v>
      </c>
      <c r="M1044" s="32">
        <v>3.96</v>
      </c>
      <c r="N1044" s="32">
        <v>30.74</v>
      </c>
      <c r="O1044" s="33">
        <v>0.53320000000000001</v>
      </c>
      <c r="P1044" s="34">
        <f t="shared" si="113"/>
        <v>645.3932212765958</v>
      </c>
      <c r="Q1044" s="31">
        <f t="shared" si="114"/>
        <v>4132453.2800000003</v>
      </c>
      <c r="R1044" s="36">
        <f t="shared" si="115"/>
        <v>450564.83999999997</v>
      </c>
      <c r="S1044" s="36">
        <f t="shared" si="116"/>
        <v>3497566.46</v>
      </c>
      <c r="T1044" s="36">
        <f t="shared" si="117"/>
        <v>60666.962800000001</v>
      </c>
      <c r="U1044" s="36">
        <f t="shared" si="118"/>
        <v>73432195.323629797</v>
      </c>
    </row>
    <row r="1045" spans="1:21" s="27" customFormat="1" x14ac:dyDescent="0.2">
      <c r="A1045" s="13">
        <v>2017</v>
      </c>
      <c r="B1045" s="13" t="s">
        <v>39</v>
      </c>
      <c r="C1045" s="14">
        <v>5</v>
      </c>
      <c r="D1045" s="13" t="s">
        <v>83</v>
      </c>
      <c r="E1045" s="27" t="s">
        <v>44</v>
      </c>
      <c r="F1045" s="27" t="s">
        <v>28</v>
      </c>
      <c r="G1045" s="28" t="s">
        <v>99</v>
      </c>
      <c r="H1045" s="35">
        <v>121228</v>
      </c>
      <c r="I1045" s="27">
        <v>244</v>
      </c>
      <c r="J1045" s="30">
        <v>60</v>
      </c>
      <c r="K1045" s="35">
        <f t="shared" si="112"/>
        <v>2020.4666666666667</v>
      </c>
      <c r="L1045" s="32">
        <v>36.9</v>
      </c>
      <c r="M1045" s="32">
        <v>4.04</v>
      </c>
      <c r="N1045" s="32">
        <v>32.1</v>
      </c>
      <c r="O1045" s="33">
        <v>0.54279999999999995</v>
      </c>
      <c r="P1045" s="34">
        <f t="shared" si="113"/>
        <v>1096.7093066666666</v>
      </c>
      <c r="Q1045" s="31">
        <f t="shared" si="114"/>
        <v>4473313.2</v>
      </c>
      <c r="R1045" s="36">
        <f t="shared" si="115"/>
        <v>489761.12</v>
      </c>
      <c r="S1045" s="36">
        <f t="shared" si="116"/>
        <v>3891418.8000000003</v>
      </c>
      <c r="T1045" s="36">
        <f t="shared" si="117"/>
        <v>65802.558399999994</v>
      </c>
      <c r="U1045" s="36">
        <f t="shared" si="118"/>
        <v>132951875.82858667</v>
      </c>
    </row>
    <row r="1046" spans="1:21" s="27" customFormat="1" x14ac:dyDescent="0.2">
      <c r="A1046" s="13">
        <v>2017</v>
      </c>
      <c r="B1046" s="13" t="s">
        <v>17</v>
      </c>
      <c r="C1046" s="14"/>
      <c r="D1046" s="13" t="s">
        <v>83</v>
      </c>
      <c r="E1046" s="27" t="s">
        <v>44</v>
      </c>
      <c r="F1046" s="27" t="s">
        <v>75</v>
      </c>
      <c r="G1046" s="28" t="s">
        <v>78</v>
      </c>
      <c r="H1046" s="35">
        <v>57445</v>
      </c>
      <c r="I1046" s="27">
        <v>119</v>
      </c>
      <c r="J1046" s="30">
        <v>80</v>
      </c>
      <c r="K1046" s="35">
        <f t="shared" si="112"/>
        <v>718.0625</v>
      </c>
      <c r="L1046" s="32">
        <v>34.200000000000003</v>
      </c>
      <c r="M1046" s="32">
        <v>3.73</v>
      </c>
      <c r="N1046" s="32">
        <v>28.7</v>
      </c>
      <c r="O1046" s="33">
        <v>0.50239999999999996</v>
      </c>
      <c r="P1046" s="34">
        <f t="shared" si="113"/>
        <v>360.75459999999998</v>
      </c>
      <c r="Q1046" s="31">
        <f t="shared" si="114"/>
        <v>1964619.0000000002</v>
      </c>
      <c r="R1046" s="36">
        <f t="shared" si="115"/>
        <v>214269.85</v>
      </c>
      <c r="S1046" s="36">
        <f t="shared" si="116"/>
        <v>1648671.5</v>
      </c>
      <c r="T1046" s="36">
        <f t="shared" si="117"/>
        <v>28860.367999999999</v>
      </c>
      <c r="U1046" s="36">
        <f t="shared" si="118"/>
        <v>20723547.996999998</v>
      </c>
    </row>
    <row r="1047" spans="1:21" s="27" customFormat="1" x14ac:dyDescent="0.2">
      <c r="A1047" s="13">
        <v>2017</v>
      </c>
      <c r="B1047" s="13" t="s">
        <v>17</v>
      </c>
      <c r="C1047" s="14"/>
      <c r="D1047" s="13" t="s">
        <v>83</v>
      </c>
      <c r="E1047" s="27" t="s">
        <v>44</v>
      </c>
      <c r="F1047" s="27" t="s">
        <v>26</v>
      </c>
      <c r="G1047" s="28" t="s">
        <v>87</v>
      </c>
      <c r="H1047" s="35">
        <v>156163</v>
      </c>
      <c r="I1047" s="27">
        <v>325</v>
      </c>
      <c r="J1047" s="30">
        <v>195</v>
      </c>
      <c r="K1047" s="35">
        <f t="shared" si="112"/>
        <v>800.83589743589744</v>
      </c>
      <c r="L1047" s="32">
        <v>35</v>
      </c>
      <c r="M1047" s="32">
        <v>4.8</v>
      </c>
      <c r="N1047" s="32">
        <v>29.8</v>
      </c>
      <c r="O1047" s="33">
        <v>0.51739999999999997</v>
      </c>
      <c r="P1047" s="34">
        <f t="shared" si="113"/>
        <v>414.35249333333331</v>
      </c>
      <c r="Q1047" s="31">
        <f t="shared" si="114"/>
        <v>5465705</v>
      </c>
      <c r="R1047" s="36">
        <f t="shared" si="115"/>
        <v>749582.4</v>
      </c>
      <c r="S1047" s="36">
        <f t="shared" si="116"/>
        <v>4653657.4000000004</v>
      </c>
      <c r="T1047" s="36">
        <f t="shared" si="117"/>
        <v>80798.736199999999</v>
      </c>
      <c r="U1047" s="36">
        <f t="shared" si="118"/>
        <v>64706528.41641333</v>
      </c>
    </row>
    <row r="1048" spans="1:21" s="27" customFormat="1" x14ac:dyDescent="0.2">
      <c r="A1048" s="13">
        <v>2017</v>
      </c>
      <c r="B1048" s="13" t="s">
        <v>17</v>
      </c>
      <c r="C1048" s="14"/>
      <c r="D1048" s="13" t="s">
        <v>83</v>
      </c>
      <c r="E1048" s="27" t="s">
        <v>44</v>
      </c>
      <c r="F1048" s="27" t="s">
        <v>26</v>
      </c>
      <c r="G1048" s="28" t="s">
        <v>87</v>
      </c>
      <c r="H1048" s="35">
        <v>160265</v>
      </c>
      <c r="I1048" s="27">
        <v>331</v>
      </c>
      <c r="J1048" s="30">
        <v>120</v>
      </c>
      <c r="K1048" s="35">
        <f t="shared" si="112"/>
        <v>1335.5416666666667</v>
      </c>
      <c r="L1048" s="32">
        <v>36.200000000000003</v>
      </c>
      <c r="M1048" s="32">
        <v>4.5</v>
      </c>
      <c r="N1048" s="32">
        <v>31.3</v>
      </c>
      <c r="O1048" s="33">
        <v>0.53969999999999996</v>
      </c>
      <c r="P1048" s="34">
        <f t="shared" si="113"/>
        <v>720.79183750000004</v>
      </c>
      <c r="Q1048" s="31">
        <f t="shared" si="114"/>
        <v>5801593</v>
      </c>
      <c r="R1048" s="36">
        <f t="shared" si="115"/>
        <v>721192.5</v>
      </c>
      <c r="S1048" s="36">
        <f t="shared" si="116"/>
        <v>5016294.5</v>
      </c>
      <c r="T1048" s="36">
        <f t="shared" si="117"/>
        <v>86495.020499999999</v>
      </c>
      <c r="U1048" s="36">
        <f t="shared" si="118"/>
        <v>115517703.8369375</v>
      </c>
    </row>
    <row r="1049" spans="1:21" s="27" customFormat="1" x14ac:dyDescent="0.2">
      <c r="A1049" s="13">
        <v>2017</v>
      </c>
      <c r="B1049" s="13" t="s">
        <v>39</v>
      </c>
      <c r="C1049" s="14"/>
      <c r="D1049" s="13" t="s">
        <v>83</v>
      </c>
      <c r="E1049" s="27" t="s">
        <v>44</v>
      </c>
      <c r="F1049" s="27" t="s">
        <v>26</v>
      </c>
      <c r="G1049" s="28" t="s">
        <v>87</v>
      </c>
      <c r="H1049" s="35">
        <v>220461</v>
      </c>
      <c r="I1049" s="27">
        <v>459</v>
      </c>
      <c r="J1049" s="30">
        <v>140</v>
      </c>
      <c r="K1049" s="35">
        <f t="shared" si="112"/>
        <v>1574.7214285714285</v>
      </c>
      <c r="L1049" s="32">
        <v>36.9</v>
      </c>
      <c r="M1049" s="32">
        <v>3.86</v>
      </c>
      <c r="N1049" s="32">
        <v>31.9</v>
      </c>
      <c r="O1049" s="33">
        <v>0.54659999999999997</v>
      </c>
      <c r="P1049" s="34">
        <f t="shared" si="113"/>
        <v>860.74273285714276</v>
      </c>
      <c r="Q1049" s="31">
        <f t="shared" si="114"/>
        <v>8135010.8999999994</v>
      </c>
      <c r="R1049" s="36">
        <f t="shared" si="115"/>
        <v>850979.46</v>
      </c>
      <c r="S1049" s="36">
        <f t="shared" si="116"/>
        <v>7032705.8999999994</v>
      </c>
      <c r="T1049" s="36">
        <f t="shared" si="117"/>
        <v>120503.98259999999</v>
      </c>
      <c r="U1049" s="36">
        <f t="shared" si="118"/>
        <v>189760203.62841853</v>
      </c>
    </row>
    <row r="1050" spans="1:21" s="27" customFormat="1" x14ac:dyDescent="0.2">
      <c r="A1050" s="13">
        <v>2017</v>
      </c>
      <c r="B1050" s="13" t="s">
        <v>19</v>
      </c>
      <c r="C1050" s="14">
        <v>2</v>
      </c>
      <c r="D1050" s="13" t="s">
        <v>83</v>
      </c>
      <c r="E1050" s="27" t="s">
        <v>44</v>
      </c>
      <c r="F1050" s="27" t="s">
        <v>26</v>
      </c>
      <c r="G1050" s="28" t="s">
        <v>99</v>
      </c>
      <c r="H1050" s="35">
        <v>146441</v>
      </c>
      <c r="I1050" s="27">
        <v>300</v>
      </c>
      <c r="J1050" s="30">
        <v>95</v>
      </c>
      <c r="K1050" s="35">
        <f t="shared" si="112"/>
        <v>1541.4842105263158</v>
      </c>
      <c r="L1050" s="32">
        <v>36.5</v>
      </c>
      <c r="M1050" s="32">
        <v>3.8</v>
      </c>
      <c r="N1050" s="32">
        <v>31.2</v>
      </c>
      <c r="O1050" s="33">
        <v>0.53639999999999999</v>
      </c>
      <c r="P1050" s="34">
        <f t="shared" si="113"/>
        <v>826.8521305263157</v>
      </c>
      <c r="Q1050" s="31">
        <f t="shared" si="114"/>
        <v>5345096.5</v>
      </c>
      <c r="R1050" s="36">
        <f t="shared" si="115"/>
        <v>556475.79999999993</v>
      </c>
      <c r="S1050" s="36">
        <f t="shared" si="116"/>
        <v>4568959.2</v>
      </c>
      <c r="T1050" s="36">
        <f t="shared" si="117"/>
        <v>78550.952399999995</v>
      </c>
      <c r="U1050" s="36">
        <f t="shared" si="118"/>
        <v>121085052.84640419</v>
      </c>
    </row>
    <row r="1051" spans="1:21" s="27" customFormat="1" x14ac:dyDescent="0.2">
      <c r="A1051" s="13">
        <v>2017</v>
      </c>
      <c r="B1051" s="13" t="s">
        <v>17</v>
      </c>
      <c r="C1051" s="14"/>
      <c r="D1051" s="13" t="s">
        <v>83</v>
      </c>
      <c r="E1051" s="27" t="s">
        <v>44</v>
      </c>
      <c r="F1051" s="27" t="s">
        <v>26</v>
      </c>
      <c r="G1051" s="28" t="s">
        <v>87</v>
      </c>
      <c r="H1051" s="35">
        <v>61774</v>
      </c>
      <c r="I1051" s="27">
        <v>129</v>
      </c>
      <c r="J1051" s="30">
        <v>45</v>
      </c>
      <c r="K1051" s="35">
        <f t="shared" si="112"/>
        <v>1372.7555555555555</v>
      </c>
      <c r="L1051" s="32">
        <v>36.700000000000003</v>
      </c>
      <c r="M1051" s="32">
        <v>4.03</v>
      </c>
      <c r="N1051" s="32">
        <v>31.8</v>
      </c>
      <c r="O1051" s="33">
        <v>0.54790000000000005</v>
      </c>
      <c r="P1051" s="34">
        <f t="shared" si="113"/>
        <v>752.1327688888889</v>
      </c>
      <c r="Q1051" s="31">
        <f t="shared" si="114"/>
        <v>2267105.8000000003</v>
      </c>
      <c r="R1051" s="36">
        <f t="shared" si="115"/>
        <v>248949.22</v>
      </c>
      <c r="S1051" s="36">
        <f t="shared" si="116"/>
        <v>1964413.2</v>
      </c>
      <c r="T1051" s="36">
        <f t="shared" si="117"/>
        <v>33845.974600000001</v>
      </c>
      <c r="U1051" s="36">
        <f t="shared" si="118"/>
        <v>46462249.665342227</v>
      </c>
    </row>
    <row r="1052" spans="1:21" s="27" customFormat="1" x14ac:dyDescent="0.2">
      <c r="A1052" s="13">
        <v>2017</v>
      </c>
      <c r="B1052" s="13" t="s">
        <v>50</v>
      </c>
      <c r="C1052" s="14"/>
      <c r="D1052" s="13" t="s">
        <v>82</v>
      </c>
      <c r="E1052" s="27" t="s">
        <v>44</v>
      </c>
      <c r="F1052" s="27" t="s">
        <v>16</v>
      </c>
      <c r="G1052" s="28" t="s">
        <v>79</v>
      </c>
      <c r="H1052" s="35">
        <v>42036</v>
      </c>
      <c r="I1052" s="27">
        <v>84</v>
      </c>
      <c r="J1052" s="30">
        <v>37</v>
      </c>
      <c r="K1052" s="35">
        <f t="shared" si="112"/>
        <v>1136.1081081081081</v>
      </c>
      <c r="L1052" s="32">
        <v>34.64</v>
      </c>
      <c r="M1052" s="32">
        <v>4.59</v>
      </c>
      <c r="N1052" s="32">
        <v>26.27</v>
      </c>
      <c r="O1052" s="33">
        <v>0.50049999999999994</v>
      </c>
      <c r="P1052" s="34">
        <f t="shared" si="113"/>
        <v>568.62210810810802</v>
      </c>
      <c r="Q1052" s="31">
        <f t="shared" si="114"/>
        <v>1456127.04</v>
      </c>
      <c r="R1052" s="36">
        <f t="shared" si="115"/>
        <v>192945.24</v>
      </c>
      <c r="S1052" s="36">
        <f t="shared" si="116"/>
        <v>1104285.72</v>
      </c>
      <c r="T1052" s="36">
        <f t="shared" si="117"/>
        <v>21039.017999999996</v>
      </c>
      <c r="U1052" s="36">
        <f t="shared" si="118"/>
        <v>23902598.936432429</v>
      </c>
    </row>
    <row r="1053" spans="1:21" s="27" customFormat="1" x14ac:dyDescent="0.2">
      <c r="A1053" s="13">
        <v>2017</v>
      </c>
      <c r="B1053" s="13" t="s">
        <v>17</v>
      </c>
      <c r="C1053" s="14"/>
      <c r="D1053" s="13" t="s">
        <v>83</v>
      </c>
      <c r="E1053" s="27" t="s">
        <v>44</v>
      </c>
      <c r="F1053" s="27" t="s">
        <v>24</v>
      </c>
      <c r="G1053" s="28" t="s">
        <v>78</v>
      </c>
      <c r="H1053" s="35">
        <v>59165</v>
      </c>
      <c r="I1053" s="27">
        <v>116</v>
      </c>
      <c r="J1053" s="30">
        <v>150</v>
      </c>
      <c r="K1053" s="35">
        <f t="shared" si="112"/>
        <v>394.43333333333334</v>
      </c>
      <c r="L1053" s="32">
        <v>34.700000000000003</v>
      </c>
      <c r="M1053" s="32">
        <v>4.34</v>
      </c>
      <c r="N1053" s="32">
        <v>28.2</v>
      </c>
      <c r="O1053" s="33">
        <v>0.4834</v>
      </c>
      <c r="P1053" s="34">
        <f t="shared" si="113"/>
        <v>190.66907333333333</v>
      </c>
      <c r="Q1053" s="31">
        <f t="shared" si="114"/>
        <v>2053025.5000000002</v>
      </c>
      <c r="R1053" s="36">
        <f t="shared" si="115"/>
        <v>256776.1</v>
      </c>
      <c r="S1053" s="36">
        <f t="shared" si="116"/>
        <v>1668453</v>
      </c>
      <c r="T1053" s="36">
        <f t="shared" si="117"/>
        <v>28600.361000000001</v>
      </c>
      <c r="U1053" s="36">
        <f t="shared" si="118"/>
        <v>11280935.723766666</v>
      </c>
    </row>
    <row r="1054" spans="1:21" s="27" customFormat="1" x14ac:dyDescent="0.2">
      <c r="A1054" s="13">
        <v>2017</v>
      </c>
      <c r="B1054" s="13" t="s">
        <v>17</v>
      </c>
      <c r="C1054" s="14"/>
      <c r="D1054" s="13" t="s">
        <v>83</v>
      </c>
      <c r="E1054" s="27" t="s">
        <v>44</v>
      </c>
      <c r="F1054" s="27" t="s">
        <v>24</v>
      </c>
      <c r="G1054" s="28" t="s">
        <v>78</v>
      </c>
      <c r="H1054" s="35">
        <v>79830</v>
      </c>
      <c r="I1054" s="27">
        <v>158</v>
      </c>
      <c r="J1054" s="30">
        <v>126</v>
      </c>
      <c r="K1054" s="35">
        <f t="shared" si="112"/>
        <v>633.57142857142856</v>
      </c>
      <c r="L1054" s="32">
        <v>34.799999999999997</v>
      </c>
      <c r="M1054" s="32">
        <v>4.05</v>
      </c>
      <c r="N1054" s="32">
        <v>28.1</v>
      </c>
      <c r="O1054" s="33">
        <v>0.50509999999999999</v>
      </c>
      <c r="P1054" s="34">
        <f t="shared" si="113"/>
        <v>320.01692857142859</v>
      </c>
      <c r="Q1054" s="31">
        <f t="shared" si="114"/>
        <v>2778084</v>
      </c>
      <c r="R1054" s="36">
        <f t="shared" si="115"/>
        <v>323311.5</v>
      </c>
      <c r="S1054" s="36">
        <f t="shared" si="116"/>
        <v>2243223</v>
      </c>
      <c r="T1054" s="36">
        <f t="shared" si="117"/>
        <v>40322.133000000002</v>
      </c>
      <c r="U1054" s="36">
        <f t="shared" si="118"/>
        <v>25546951.407857146</v>
      </c>
    </row>
    <row r="1055" spans="1:21" s="27" customFormat="1" x14ac:dyDescent="0.2">
      <c r="A1055" s="13">
        <v>2017</v>
      </c>
      <c r="B1055" s="13" t="s">
        <v>17</v>
      </c>
      <c r="C1055" s="14"/>
      <c r="D1055" s="13" t="s">
        <v>83</v>
      </c>
      <c r="E1055" s="27" t="s">
        <v>44</v>
      </c>
      <c r="F1055" s="27" t="s">
        <v>94</v>
      </c>
      <c r="G1055" s="28" t="s">
        <v>78</v>
      </c>
      <c r="H1055" s="35">
        <v>155796</v>
      </c>
      <c r="I1055" s="27">
        <v>320</v>
      </c>
      <c r="J1055" s="30">
        <v>186</v>
      </c>
      <c r="K1055" s="35">
        <f t="shared" si="112"/>
        <v>837.61290322580646</v>
      </c>
      <c r="L1055" s="32">
        <v>35.1</v>
      </c>
      <c r="M1055" s="32">
        <v>3.84</v>
      </c>
      <c r="N1055" s="32">
        <v>29.3</v>
      </c>
      <c r="O1055" s="33">
        <v>0.52259999999999995</v>
      </c>
      <c r="P1055" s="34">
        <f t="shared" si="113"/>
        <v>437.73650322580636</v>
      </c>
      <c r="Q1055" s="31">
        <f t="shared" si="114"/>
        <v>5468439.6000000006</v>
      </c>
      <c r="R1055" s="36">
        <f t="shared" si="115"/>
        <v>598256.64000000001</v>
      </c>
      <c r="S1055" s="36">
        <f t="shared" si="116"/>
        <v>4564822.8</v>
      </c>
      <c r="T1055" s="36">
        <f t="shared" si="117"/>
        <v>81418.989599999986</v>
      </c>
      <c r="U1055" s="36">
        <f t="shared" si="118"/>
        <v>68197596.256567731</v>
      </c>
    </row>
    <row r="1056" spans="1:21" s="27" customFormat="1" x14ac:dyDescent="0.2">
      <c r="A1056" s="13">
        <v>2017</v>
      </c>
      <c r="B1056" s="13" t="s">
        <v>17</v>
      </c>
      <c r="C1056" s="14"/>
      <c r="D1056" s="13" t="s">
        <v>83</v>
      </c>
      <c r="E1056" s="27" t="s">
        <v>44</v>
      </c>
      <c r="F1056" s="27" t="s">
        <v>94</v>
      </c>
      <c r="G1056" s="28" t="s">
        <v>78</v>
      </c>
      <c r="H1056" s="35">
        <v>156258</v>
      </c>
      <c r="I1056" s="27">
        <v>321</v>
      </c>
      <c r="J1056" s="30">
        <v>310</v>
      </c>
      <c r="K1056" s="35">
        <f t="shared" si="112"/>
        <v>504.05806451612904</v>
      </c>
      <c r="L1056" s="32">
        <v>34.1</v>
      </c>
      <c r="M1056" s="32">
        <v>3.94</v>
      </c>
      <c r="N1056" s="32">
        <v>28.4</v>
      </c>
      <c r="O1056" s="33">
        <v>0.50380000000000003</v>
      </c>
      <c r="P1056" s="34">
        <f t="shared" si="113"/>
        <v>253.94445290322582</v>
      </c>
      <c r="Q1056" s="31">
        <f t="shared" si="114"/>
        <v>5328397.8</v>
      </c>
      <c r="R1056" s="36">
        <f t="shared" si="115"/>
        <v>615656.52</v>
      </c>
      <c r="S1056" s="36">
        <f t="shared" si="116"/>
        <v>4437727.2</v>
      </c>
      <c r="T1056" s="36">
        <f t="shared" si="117"/>
        <v>78722.780400000003</v>
      </c>
      <c r="U1056" s="36">
        <f t="shared" si="118"/>
        <v>39680852.321752258</v>
      </c>
    </row>
    <row r="1057" spans="1:21" s="27" customFormat="1" x14ac:dyDescent="0.2">
      <c r="A1057" s="13">
        <v>2017</v>
      </c>
      <c r="B1057" s="13" t="s">
        <v>50</v>
      </c>
      <c r="C1057" s="14"/>
      <c r="D1057" s="13" t="s">
        <v>83</v>
      </c>
      <c r="E1057" s="27" t="s">
        <v>44</v>
      </c>
      <c r="F1057" s="27" t="s">
        <v>24</v>
      </c>
      <c r="G1057" s="28" t="s">
        <v>87</v>
      </c>
      <c r="H1057" s="35">
        <v>123020</v>
      </c>
      <c r="I1057" s="27">
        <v>248</v>
      </c>
      <c r="J1057" s="30">
        <v>113</v>
      </c>
      <c r="K1057" s="35">
        <f t="shared" si="112"/>
        <v>1088.6725663716813</v>
      </c>
      <c r="L1057" s="32">
        <v>35.299999999999997</v>
      </c>
      <c r="M1057" s="32">
        <v>3.55</v>
      </c>
      <c r="N1057" s="32">
        <v>29.6</v>
      </c>
      <c r="O1057" s="33">
        <v>0.51549999999999996</v>
      </c>
      <c r="P1057" s="34">
        <f t="shared" si="113"/>
        <v>561.21070796460174</v>
      </c>
      <c r="Q1057" s="31">
        <f t="shared" si="114"/>
        <v>4342606</v>
      </c>
      <c r="R1057" s="36">
        <f t="shared" si="115"/>
        <v>436721</v>
      </c>
      <c r="S1057" s="36">
        <f t="shared" si="116"/>
        <v>3641392</v>
      </c>
      <c r="T1057" s="36">
        <f t="shared" si="117"/>
        <v>63416.81</v>
      </c>
      <c r="U1057" s="36">
        <f t="shared" si="118"/>
        <v>69040141.293805301</v>
      </c>
    </row>
    <row r="1058" spans="1:21" s="27" customFormat="1" x14ac:dyDescent="0.2">
      <c r="A1058" s="13">
        <v>2017</v>
      </c>
      <c r="B1058" s="13" t="s">
        <v>17</v>
      </c>
      <c r="C1058" s="14"/>
      <c r="D1058" s="13" t="s">
        <v>83</v>
      </c>
      <c r="E1058" s="27" t="s">
        <v>44</v>
      </c>
      <c r="F1058" s="27" t="s">
        <v>24</v>
      </c>
      <c r="G1058" s="28" t="s">
        <v>87</v>
      </c>
      <c r="H1058" s="35">
        <v>113773</v>
      </c>
      <c r="I1058" s="27">
        <v>239</v>
      </c>
      <c r="J1058" s="30">
        <v>150</v>
      </c>
      <c r="K1058" s="35">
        <f t="shared" si="112"/>
        <v>758.48666666666668</v>
      </c>
      <c r="L1058" s="32">
        <v>34.700000000000003</v>
      </c>
      <c r="M1058" s="32">
        <v>3.28</v>
      </c>
      <c r="N1058" s="32">
        <v>30.3</v>
      </c>
      <c r="O1058" s="33">
        <v>0.48959999999999998</v>
      </c>
      <c r="P1058" s="34">
        <f t="shared" si="113"/>
        <v>371.35507199999995</v>
      </c>
      <c r="Q1058" s="31">
        <f t="shared" si="114"/>
        <v>3947923.1</v>
      </c>
      <c r="R1058" s="36">
        <f t="shared" si="115"/>
        <v>373175.44</v>
      </c>
      <c r="S1058" s="36">
        <f t="shared" si="116"/>
        <v>3447321.9</v>
      </c>
      <c r="T1058" s="36">
        <f t="shared" si="117"/>
        <v>55703.260799999996</v>
      </c>
      <c r="U1058" s="36">
        <f t="shared" si="118"/>
        <v>42250180.606655993</v>
      </c>
    </row>
    <row r="1059" spans="1:21" s="27" customFormat="1" x14ac:dyDescent="0.2">
      <c r="A1059" s="13">
        <v>2017</v>
      </c>
      <c r="B1059" s="13" t="s">
        <v>17</v>
      </c>
      <c r="C1059" s="14"/>
      <c r="D1059" s="13" t="s">
        <v>83</v>
      </c>
      <c r="E1059" s="27" t="s">
        <v>44</v>
      </c>
      <c r="F1059" s="27" t="s">
        <v>20</v>
      </c>
      <c r="G1059" s="28" t="s">
        <v>78</v>
      </c>
      <c r="H1059" s="35">
        <v>98959</v>
      </c>
      <c r="I1059" s="27">
        <v>199</v>
      </c>
      <c r="J1059" s="30">
        <v>140</v>
      </c>
      <c r="K1059" s="35">
        <f t="shared" si="112"/>
        <v>706.85</v>
      </c>
      <c r="L1059" s="32">
        <v>34.9</v>
      </c>
      <c r="M1059" s="32">
        <v>3.76</v>
      </c>
      <c r="N1059" s="32">
        <v>29.9</v>
      </c>
      <c r="O1059" s="33">
        <v>0.5222</v>
      </c>
      <c r="P1059" s="34">
        <f t="shared" si="113"/>
        <v>369.11706999999996</v>
      </c>
      <c r="Q1059" s="31">
        <f t="shared" si="114"/>
        <v>3453669.0999999996</v>
      </c>
      <c r="R1059" s="36">
        <f t="shared" si="115"/>
        <v>372085.83999999997</v>
      </c>
      <c r="S1059" s="36">
        <f t="shared" si="116"/>
        <v>2958874.0999999996</v>
      </c>
      <c r="T1059" s="36">
        <f t="shared" si="117"/>
        <v>51676.389799999997</v>
      </c>
      <c r="U1059" s="36">
        <f t="shared" si="118"/>
        <v>36527456.130129993</v>
      </c>
    </row>
    <row r="1060" spans="1:21" s="27" customFormat="1" x14ac:dyDescent="0.2">
      <c r="A1060" s="13">
        <v>2017</v>
      </c>
      <c r="B1060" s="13" t="s">
        <v>17</v>
      </c>
      <c r="C1060" s="14"/>
      <c r="D1060" s="13" t="s">
        <v>83</v>
      </c>
      <c r="E1060" s="27" t="s">
        <v>44</v>
      </c>
      <c r="F1060" s="27" t="s">
        <v>20</v>
      </c>
      <c r="G1060" s="28" t="s">
        <v>78</v>
      </c>
      <c r="H1060" s="35">
        <v>99254</v>
      </c>
      <c r="I1060" s="27">
        <v>200</v>
      </c>
      <c r="J1060" s="30">
        <v>140</v>
      </c>
      <c r="K1060" s="35">
        <f t="shared" si="112"/>
        <v>708.95714285714291</v>
      </c>
      <c r="L1060" s="32">
        <v>35.1</v>
      </c>
      <c r="M1060" s="32">
        <v>3.81</v>
      </c>
      <c r="N1060" s="32">
        <v>30.5</v>
      </c>
      <c r="O1060" s="33">
        <v>0.52959999999999996</v>
      </c>
      <c r="P1060" s="34">
        <f t="shared" si="113"/>
        <v>375.46370285714283</v>
      </c>
      <c r="Q1060" s="31">
        <f t="shared" si="114"/>
        <v>3483815.4000000004</v>
      </c>
      <c r="R1060" s="36">
        <f t="shared" si="115"/>
        <v>378157.74</v>
      </c>
      <c r="S1060" s="36">
        <f t="shared" si="116"/>
        <v>3027247</v>
      </c>
      <c r="T1060" s="36">
        <f t="shared" si="117"/>
        <v>52564.918399999995</v>
      </c>
      <c r="U1060" s="36">
        <f t="shared" si="118"/>
        <v>37266274.363382854</v>
      </c>
    </row>
    <row r="1061" spans="1:21" s="27" customFormat="1" x14ac:dyDescent="0.2">
      <c r="A1061" s="13">
        <v>2017</v>
      </c>
      <c r="B1061" s="13" t="s">
        <v>17</v>
      </c>
      <c r="C1061" s="14"/>
      <c r="D1061" s="13" t="s">
        <v>83</v>
      </c>
      <c r="E1061" s="27" t="s">
        <v>44</v>
      </c>
      <c r="F1061" s="27" t="s">
        <v>20</v>
      </c>
      <c r="G1061" s="28" t="s">
        <v>87</v>
      </c>
      <c r="H1061" s="35">
        <v>74235</v>
      </c>
      <c r="I1061" s="27">
        <v>147</v>
      </c>
      <c r="J1061" s="30">
        <v>160</v>
      </c>
      <c r="K1061" s="35">
        <f t="shared" si="112"/>
        <v>463.96875</v>
      </c>
      <c r="L1061" s="32">
        <v>34.6</v>
      </c>
      <c r="M1061" s="32">
        <v>4.3899999999999997</v>
      </c>
      <c r="N1061" s="32">
        <v>30.4</v>
      </c>
      <c r="O1061" s="33">
        <v>0.51429999999999998</v>
      </c>
      <c r="P1061" s="34">
        <f t="shared" si="113"/>
        <v>238.619128125</v>
      </c>
      <c r="Q1061" s="31">
        <f t="shared" si="114"/>
        <v>2568531</v>
      </c>
      <c r="R1061" s="36">
        <f t="shared" si="115"/>
        <v>325891.64999999997</v>
      </c>
      <c r="S1061" s="36">
        <f t="shared" si="116"/>
        <v>2256744</v>
      </c>
      <c r="T1061" s="36">
        <f t="shared" si="117"/>
        <v>38179.0605</v>
      </c>
      <c r="U1061" s="36">
        <f t="shared" si="118"/>
        <v>17713890.976359375</v>
      </c>
    </row>
    <row r="1062" spans="1:21" s="27" customFormat="1" x14ac:dyDescent="0.2">
      <c r="A1062" s="13">
        <v>2017</v>
      </c>
      <c r="B1062" s="13" t="s">
        <v>17</v>
      </c>
      <c r="C1062" s="14"/>
      <c r="D1062" s="13" t="s">
        <v>83</v>
      </c>
      <c r="E1062" s="27" t="s">
        <v>44</v>
      </c>
      <c r="F1062" s="27" t="s">
        <v>20</v>
      </c>
      <c r="G1062" s="28" t="s">
        <v>78</v>
      </c>
      <c r="H1062" s="35">
        <v>95047</v>
      </c>
      <c r="I1062" s="27">
        <v>193</v>
      </c>
      <c r="J1062" s="30">
        <v>150</v>
      </c>
      <c r="K1062" s="35">
        <f t="shared" si="112"/>
        <v>633.64666666666665</v>
      </c>
      <c r="L1062" s="32">
        <v>34.5</v>
      </c>
      <c r="M1062" s="32">
        <v>3.76</v>
      </c>
      <c r="N1062" s="32">
        <v>28.9</v>
      </c>
      <c r="O1062" s="33">
        <v>0.5101</v>
      </c>
      <c r="P1062" s="34">
        <f t="shared" si="113"/>
        <v>323.22316466666666</v>
      </c>
      <c r="Q1062" s="31">
        <f t="shared" si="114"/>
        <v>3279121.5</v>
      </c>
      <c r="R1062" s="36">
        <f t="shared" si="115"/>
        <v>357376.72</v>
      </c>
      <c r="S1062" s="36">
        <f t="shared" si="116"/>
        <v>2746858.3</v>
      </c>
      <c r="T1062" s="36">
        <f t="shared" si="117"/>
        <v>48483.474699999999</v>
      </c>
      <c r="U1062" s="36">
        <f t="shared" si="118"/>
        <v>30721392.132072665</v>
      </c>
    </row>
    <row r="1063" spans="1:21" s="27" customFormat="1" x14ac:dyDescent="0.2">
      <c r="A1063" s="13">
        <v>2017</v>
      </c>
      <c r="B1063" s="13" t="s">
        <v>17</v>
      </c>
      <c r="C1063" s="14"/>
      <c r="D1063" s="13" t="s">
        <v>83</v>
      </c>
      <c r="E1063" s="27" t="s">
        <v>44</v>
      </c>
      <c r="F1063" s="27" t="s">
        <v>20</v>
      </c>
      <c r="G1063" s="28" t="s">
        <v>87</v>
      </c>
      <c r="H1063" s="35">
        <v>139977</v>
      </c>
      <c r="I1063" s="27">
        <v>290</v>
      </c>
      <c r="J1063" s="30">
        <v>305</v>
      </c>
      <c r="K1063" s="35">
        <f t="shared" si="112"/>
        <v>458.94098360655738</v>
      </c>
      <c r="L1063" s="32">
        <v>33.299999999999997</v>
      </c>
      <c r="M1063" s="32">
        <v>4.42</v>
      </c>
      <c r="N1063" s="32">
        <v>27.17</v>
      </c>
      <c r="O1063" s="33">
        <v>0.47295700000000002</v>
      </c>
      <c r="P1063" s="34">
        <f t="shared" si="113"/>
        <v>217.05935078360656</v>
      </c>
      <c r="Q1063" s="31">
        <f t="shared" si="114"/>
        <v>4661234.0999999996</v>
      </c>
      <c r="R1063" s="36">
        <f t="shared" si="115"/>
        <v>618698.34</v>
      </c>
      <c r="S1063" s="36">
        <f t="shared" si="116"/>
        <v>3803175.0900000003</v>
      </c>
      <c r="T1063" s="36">
        <f t="shared" si="117"/>
        <v>66203.101989000003</v>
      </c>
      <c r="U1063" s="36">
        <f t="shared" si="118"/>
        <v>30383316.744636897</v>
      </c>
    </row>
    <row r="1064" spans="1:21" s="27" customFormat="1" x14ac:dyDescent="0.2">
      <c r="A1064" s="13">
        <v>2017</v>
      </c>
      <c r="B1064" s="13" t="s">
        <v>17</v>
      </c>
      <c r="C1064" s="14"/>
      <c r="D1064" s="13" t="s">
        <v>83</v>
      </c>
      <c r="E1064" s="27" t="s">
        <v>44</v>
      </c>
      <c r="F1064" s="27" t="s">
        <v>20</v>
      </c>
      <c r="G1064" s="28" t="s">
        <v>87</v>
      </c>
      <c r="H1064" s="35">
        <v>72292</v>
      </c>
      <c r="I1064" s="27">
        <v>149</v>
      </c>
      <c r="J1064" s="30">
        <v>158</v>
      </c>
      <c r="K1064" s="35">
        <f t="shared" si="112"/>
        <v>457.54430379746833</v>
      </c>
      <c r="L1064" s="32">
        <v>34.08</v>
      </c>
      <c r="M1064" s="32">
        <v>4.08</v>
      </c>
      <c r="N1064" s="32">
        <v>27.99</v>
      </c>
      <c r="O1064" s="33">
        <v>0.49628800000000001</v>
      </c>
      <c r="P1064" s="34">
        <f t="shared" si="113"/>
        <v>227.07374744303797</v>
      </c>
      <c r="Q1064" s="31">
        <f t="shared" si="114"/>
        <v>2463711.36</v>
      </c>
      <c r="R1064" s="36">
        <f t="shared" si="115"/>
        <v>294951.36</v>
      </c>
      <c r="S1064" s="36">
        <f t="shared" si="116"/>
        <v>2023453.0799999998</v>
      </c>
      <c r="T1064" s="36">
        <f t="shared" si="117"/>
        <v>35877.652095999998</v>
      </c>
      <c r="U1064" s="36">
        <f t="shared" si="118"/>
        <v>16415615.350152101</v>
      </c>
    </row>
    <row r="1065" spans="1:21" s="27" customFormat="1" x14ac:dyDescent="0.2">
      <c r="A1065" s="13">
        <v>2017</v>
      </c>
      <c r="B1065" s="13" t="s">
        <v>17</v>
      </c>
      <c r="C1065" s="14"/>
      <c r="D1065" s="13" t="s">
        <v>83</v>
      </c>
      <c r="E1065" s="27" t="s">
        <v>44</v>
      </c>
      <c r="F1065" s="27" t="s">
        <v>20</v>
      </c>
      <c r="G1065" s="28" t="s">
        <v>87</v>
      </c>
      <c r="H1065" s="35">
        <v>62182</v>
      </c>
      <c r="I1065" s="27">
        <v>130</v>
      </c>
      <c r="J1065" s="30">
        <v>127</v>
      </c>
      <c r="K1065" s="35">
        <f t="shared" si="112"/>
        <v>489.62204724409446</v>
      </c>
      <c r="L1065" s="32">
        <v>34.020000000000003</v>
      </c>
      <c r="M1065" s="32">
        <v>4.1900000000000004</v>
      </c>
      <c r="N1065" s="32">
        <v>28.52</v>
      </c>
      <c r="O1065" s="33">
        <v>0.49551400000000001</v>
      </c>
      <c r="P1065" s="34">
        <f t="shared" si="113"/>
        <v>242.61457911811024</v>
      </c>
      <c r="Q1065" s="31">
        <f t="shared" si="114"/>
        <v>2115431.64</v>
      </c>
      <c r="R1065" s="36">
        <f t="shared" si="115"/>
        <v>260542.58000000002</v>
      </c>
      <c r="S1065" s="36">
        <f t="shared" si="116"/>
        <v>1773430.64</v>
      </c>
      <c r="T1065" s="36">
        <f t="shared" si="117"/>
        <v>30812.051547999999</v>
      </c>
      <c r="U1065" s="36">
        <f t="shared" si="118"/>
        <v>15086259.758722331</v>
      </c>
    </row>
    <row r="1066" spans="1:21" s="27" customFormat="1" x14ac:dyDescent="0.2">
      <c r="A1066" s="13">
        <v>2017</v>
      </c>
      <c r="B1066" s="13" t="s">
        <v>17</v>
      </c>
      <c r="C1066" s="14"/>
      <c r="D1066" s="13" t="s">
        <v>83</v>
      </c>
      <c r="E1066" s="27" t="s">
        <v>44</v>
      </c>
      <c r="F1066" s="27" t="s">
        <v>20</v>
      </c>
      <c r="G1066" s="28" t="s">
        <v>87</v>
      </c>
      <c r="H1066" s="35">
        <v>69969</v>
      </c>
      <c r="I1066" s="27">
        <v>145</v>
      </c>
      <c r="J1066" s="30">
        <v>158</v>
      </c>
      <c r="K1066" s="35">
        <f t="shared" si="112"/>
        <v>442.84177215189874</v>
      </c>
      <c r="L1066" s="32">
        <v>34.31</v>
      </c>
      <c r="M1066" s="32">
        <v>4</v>
      </c>
      <c r="N1066" s="32">
        <v>28.34</v>
      </c>
      <c r="O1066" s="33">
        <v>0.50275700000000001</v>
      </c>
      <c r="P1066" s="34">
        <f t="shared" si="113"/>
        <v>222.64180084177215</v>
      </c>
      <c r="Q1066" s="31">
        <f t="shared" si="114"/>
        <v>2400636.39</v>
      </c>
      <c r="R1066" s="36">
        <f t="shared" si="115"/>
        <v>279876</v>
      </c>
      <c r="S1066" s="36">
        <f t="shared" si="116"/>
        <v>1982921.46</v>
      </c>
      <c r="T1066" s="36">
        <f t="shared" si="117"/>
        <v>35177.404533000001</v>
      </c>
      <c r="U1066" s="36">
        <f t="shared" si="118"/>
        <v>15578024.163097955</v>
      </c>
    </row>
    <row r="1067" spans="1:21" s="27" customFormat="1" x14ac:dyDescent="0.2">
      <c r="A1067" s="13">
        <v>2017</v>
      </c>
      <c r="B1067" s="13" t="s">
        <v>17</v>
      </c>
      <c r="C1067" s="14"/>
      <c r="D1067" s="13" t="s">
        <v>83</v>
      </c>
      <c r="E1067" s="27" t="s">
        <v>44</v>
      </c>
      <c r="F1067" s="27" t="s">
        <v>107</v>
      </c>
      <c r="G1067" s="28" t="s">
        <v>106</v>
      </c>
      <c r="H1067" s="35">
        <v>84527</v>
      </c>
      <c r="I1067" s="27">
        <v>168</v>
      </c>
      <c r="J1067" s="30">
        <v>141</v>
      </c>
      <c r="K1067" s="35">
        <f t="shared" si="112"/>
        <v>599.48226950354615</v>
      </c>
      <c r="L1067" s="32">
        <v>35</v>
      </c>
      <c r="M1067" s="32">
        <v>4.9000000000000004</v>
      </c>
      <c r="N1067" s="32">
        <v>29.9</v>
      </c>
      <c r="O1067" s="33">
        <v>0.51239999999999997</v>
      </c>
      <c r="P1067" s="34">
        <f t="shared" si="113"/>
        <v>307.17471489361702</v>
      </c>
      <c r="Q1067" s="31">
        <f t="shared" si="114"/>
        <v>2958445</v>
      </c>
      <c r="R1067" s="36">
        <f t="shared" si="115"/>
        <v>414182.30000000005</v>
      </c>
      <c r="S1067" s="36">
        <f t="shared" si="116"/>
        <v>2527357.2999999998</v>
      </c>
      <c r="T1067" s="36">
        <f t="shared" si="117"/>
        <v>43311.6348</v>
      </c>
      <c r="U1067" s="36">
        <f t="shared" si="118"/>
        <v>25964557.125812765</v>
      </c>
    </row>
    <row r="1068" spans="1:21" s="27" customFormat="1" x14ac:dyDescent="0.2">
      <c r="A1068" s="13">
        <v>2017</v>
      </c>
      <c r="B1068" s="13" t="s">
        <v>17</v>
      </c>
      <c r="C1068" s="14"/>
      <c r="D1068" s="13" t="s">
        <v>83</v>
      </c>
      <c r="E1068" s="27" t="s">
        <v>44</v>
      </c>
      <c r="F1068" s="27" t="s">
        <v>120</v>
      </c>
      <c r="G1068" s="28" t="s">
        <v>79</v>
      </c>
      <c r="H1068" s="35">
        <v>174875</v>
      </c>
      <c r="I1068" s="27">
        <v>363</v>
      </c>
      <c r="J1068" s="30">
        <v>254</v>
      </c>
      <c r="K1068" s="35">
        <f t="shared" si="112"/>
        <v>688.48425196850394</v>
      </c>
      <c r="L1068" s="32">
        <v>33.35</v>
      </c>
      <c r="M1068" s="32">
        <v>4.1399999999999997</v>
      </c>
      <c r="N1068" s="32">
        <v>26.3</v>
      </c>
      <c r="O1068" s="33">
        <v>0.48270000000000002</v>
      </c>
      <c r="P1068" s="34">
        <f t="shared" si="113"/>
        <v>332.33134842519689</v>
      </c>
      <c r="Q1068" s="31">
        <f t="shared" si="114"/>
        <v>5832081.25</v>
      </c>
      <c r="R1068" s="36">
        <f t="shared" si="115"/>
        <v>723982.5</v>
      </c>
      <c r="S1068" s="36">
        <f t="shared" si="116"/>
        <v>4599212.5</v>
      </c>
      <c r="T1068" s="36">
        <f t="shared" si="117"/>
        <v>84412.162500000006</v>
      </c>
      <c r="U1068" s="36">
        <f t="shared" si="118"/>
        <v>58116444.55585631</v>
      </c>
    </row>
    <row r="1069" spans="1:21" s="27" customFormat="1" x14ac:dyDescent="0.2">
      <c r="A1069" s="13">
        <v>2017</v>
      </c>
      <c r="B1069" s="13" t="s">
        <v>39</v>
      </c>
      <c r="C1069" s="14"/>
      <c r="D1069" s="13" t="s">
        <v>83</v>
      </c>
      <c r="E1069" s="27" t="s">
        <v>44</v>
      </c>
      <c r="F1069" s="27" t="s">
        <v>69</v>
      </c>
      <c r="G1069" s="28" t="s">
        <v>87</v>
      </c>
      <c r="H1069" s="35">
        <v>60923</v>
      </c>
      <c r="I1069" s="27">
        <v>126</v>
      </c>
      <c r="J1069" s="30">
        <v>55</v>
      </c>
      <c r="K1069" s="35">
        <f t="shared" si="112"/>
        <v>1107.6909090909091</v>
      </c>
      <c r="L1069" s="32">
        <v>34.5</v>
      </c>
      <c r="M1069" s="32">
        <v>3.35</v>
      </c>
      <c r="N1069" s="32">
        <v>28.5</v>
      </c>
      <c r="O1069" s="33">
        <v>0.4466</v>
      </c>
      <c r="P1069" s="34">
        <f t="shared" si="113"/>
        <v>494.69476000000003</v>
      </c>
      <c r="Q1069" s="31">
        <f t="shared" si="114"/>
        <v>2101843.5</v>
      </c>
      <c r="R1069" s="36">
        <f t="shared" si="115"/>
        <v>204092.05000000002</v>
      </c>
      <c r="S1069" s="36">
        <f t="shared" si="116"/>
        <v>1736305.5</v>
      </c>
      <c r="T1069" s="36">
        <f t="shared" si="117"/>
        <v>27208.211800000001</v>
      </c>
      <c r="U1069" s="36">
        <f t="shared" si="118"/>
        <v>30138288.863480002</v>
      </c>
    </row>
    <row r="1070" spans="1:21" s="27" customFormat="1" x14ac:dyDescent="0.2">
      <c r="A1070" s="13">
        <v>2017</v>
      </c>
      <c r="B1070" s="13" t="s">
        <v>17</v>
      </c>
      <c r="C1070" s="14"/>
      <c r="D1070" s="13" t="s">
        <v>83</v>
      </c>
      <c r="E1070" s="27" t="s">
        <v>44</v>
      </c>
      <c r="F1070" s="27" t="s">
        <v>91</v>
      </c>
      <c r="G1070" s="28" t="s">
        <v>78</v>
      </c>
      <c r="H1070" s="35">
        <v>108271</v>
      </c>
      <c r="I1070" s="27">
        <v>216</v>
      </c>
      <c r="J1070" s="30">
        <v>151</v>
      </c>
      <c r="K1070" s="35">
        <f t="shared" si="112"/>
        <v>717.02649006622516</v>
      </c>
      <c r="L1070" s="32">
        <v>35.299999999999997</v>
      </c>
      <c r="M1070" s="32">
        <v>3.46</v>
      </c>
      <c r="N1070" s="32">
        <v>28.4</v>
      </c>
      <c r="O1070" s="33">
        <v>0.50160000000000005</v>
      </c>
      <c r="P1070" s="34">
        <f t="shared" si="113"/>
        <v>359.66048741721858</v>
      </c>
      <c r="Q1070" s="31">
        <f t="shared" si="114"/>
        <v>3821966.3</v>
      </c>
      <c r="R1070" s="36">
        <f t="shared" si="115"/>
        <v>374617.66</v>
      </c>
      <c r="S1070" s="36">
        <f t="shared" si="116"/>
        <v>3074896.4</v>
      </c>
      <c r="T1070" s="36">
        <f t="shared" si="117"/>
        <v>54308.733600000007</v>
      </c>
      <c r="U1070" s="36">
        <f t="shared" si="118"/>
        <v>38940800.633149676</v>
      </c>
    </row>
    <row r="1071" spans="1:21" s="27" customFormat="1" x14ac:dyDescent="0.2">
      <c r="A1071" s="13">
        <v>2017</v>
      </c>
      <c r="B1071" s="13" t="s">
        <v>17</v>
      </c>
      <c r="C1071" s="14"/>
      <c r="D1071" s="13" t="s">
        <v>83</v>
      </c>
      <c r="E1071" s="27" t="s">
        <v>44</v>
      </c>
      <c r="F1071" s="27" t="s">
        <v>91</v>
      </c>
      <c r="G1071" s="28" t="s">
        <v>87</v>
      </c>
      <c r="H1071" s="35">
        <v>139089</v>
      </c>
      <c r="I1071" s="27">
        <v>286</v>
      </c>
      <c r="J1071" s="30">
        <v>100</v>
      </c>
      <c r="K1071" s="35">
        <f t="shared" si="112"/>
        <v>1390.89</v>
      </c>
      <c r="L1071" s="32">
        <v>36.6</v>
      </c>
      <c r="M1071" s="32">
        <v>3.5</v>
      </c>
      <c r="N1071" s="32">
        <v>31.2</v>
      </c>
      <c r="O1071" s="33">
        <v>0.51790000000000003</v>
      </c>
      <c r="P1071" s="34">
        <f t="shared" si="113"/>
        <v>720.34193100000005</v>
      </c>
      <c r="Q1071" s="31">
        <f t="shared" si="114"/>
        <v>5090657.4000000004</v>
      </c>
      <c r="R1071" s="36">
        <f t="shared" si="115"/>
        <v>486811.5</v>
      </c>
      <c r="S1071" s="36">
        <f t="shared" si="116"/>
        <v>4339576.8</v>
      </c>
      <c r="T1071" s="36">
        <f t="shared" si="117"/>
        <v>72034.193100000004</v>
      </c>
      <c r="U1071" s="36">
        <f t="shared" si="118"/>
        <v>100191638.84085901</v>
      </c>
    </row>
    <row r="1072" spans="1:21" s="27" customFormat="1" x14ac:dyDescent="0.2">
      <c r="A1072" s="13">
        <v>2017</v>
      </c>
      <c r="B1072" s="13" t="s">
        <v>50</v>
      </c>
      <c r="C1072" s="14"/>
      <c r="D1072" s="13" t="s">
        <v>83</v>
      </c>
      <c r="E1072" s="27" t="s">
        <v>44</v>
      </c>
      <c r="F1072" s="27" t="s">
        <v>91</v>
      </c>
      <c r="G1072" s="28" t="s">
        <v>87</v>
      </c>
      <c r="H1072" s="35">
        <v>248247</v>
      </c>
      <c r="I1072" s="27">
        <v>511</v>
      </c>
      <c r="J1072" s="30">
        <v>214</v>
      </c>
      <c r="K1072" s="35">
        <f t="shared" si="112"/>
        <v>1160.0327102803737</v>
      </c>
      <c r="L1072" s="32">
        <v>36.4</v>
      </c>
      <c r="M1072" s="32">
        <v>3.57</v>
      </c>
      <c r="N1072" s="32">
        <v>31.1</v>
      </c>
      <c r="O1072" s="33">
        <v>0.51129999999999998</v>
      </c>
      <c r="P1072" s="34">
        <f t="shared" si="113"/>
        <v>593.12472476635514</v>
      </c>
      <c r="Q1072" s="31">
        <f t="shared" si="114"/>
        <v>9036190.7999999989</v>
      </c>
      <c r="R1072" s="36">
        <f t="shared" si="115"/>
        <v>886241.78999999992</v>
      </c>
      <c r="S1072" s="36">
        <f t="shared" si="116"/>
        <v>7720481.7000000002</v>
      </c>
      <c r="T1072" s="36">
        <f t="shared" si="117"/>
        <v>126928.6911</v>
      </c>
      <c r="U1072" s="36">
        <f t="shared" si="118"/>
        <v>147241433.54907337</v>
      </c>
    </row>
    <row r="1073" spans="1:21" s="27" customFormat="1" x14ac:dyDescent="0.2">
      <c r="A1073" s="13">
        <v>2017</v>
      </c>
      <c r="B1073" s="13" t="s">
        <v>19</v>
      </c>
      <c r="C1073" s="14"/>
      <c r="D1073" s="13" t="s">
        <v>83</v>
      </c>
      <c r="E1073" s="27" t="s">
        <v>44</v>
      </c>
      <c r="F1073" s="27" t="s">
        <v>91</v>
      </c>
      <c r="G1073" s="28" t="s">
        <v>87</v>
      </c>
      <c r="H1073" s="35">
        <v>59699</v>
      </c>
      <c r="I1073" s="27">
        <v>117</v>
      </c>
      <c r="J1073" s="30">
        <v>32</v>
      </c>
      <c r="K1073" s="35">
        <f t="shared" si="112"/>
        <v>1865.59375</v>
      </c>
      <c r="L1073" s="32">
        <v>37.479999999999997</v>
      </c>
      <c r="M1073" s="32">
        <v>3.62</v>
      </c>
      <c r="N1073" s="32">
        <v>32.4</v>
      </c>
      <c r="O1073" s="33">
        <v>0.53449999999999998</v>
      </c>
      <c r="P1073" s="34">
        <f t="shared" si="113"/>
        <v>997.159859375</v>
      </c>
      <c r="Q1073" s="31">
        <f t="shared" si="114"/>
        <v>2237518.52</v>
      </c>
      <c r="R1073" s="36">
        <f t="shared" si="115"/>
        <v>216110.38</v>
      </c>
      <c r="S1073" s="36">
        <f t="shared" si="116"/>
        <v>1934247.5999999999</v>
      </c>
      <c r="T1073" s="36">
        <f t="shared" si="117"/>
        <v>31909.1155</v>
      </c>
      <c r="U1073" s="36">
        <f t="shared" si="118"/>
        <v>59529446.444828123</v>
      </c>
    </row>
    <row r="1074" spans="1:21" s="27" customFormat="1" x14ac:dyDescent="0.2">
      <c r="A1074" s="13">
        <v>2017</v>
      </c>
      <c r="B1074" s="13" t="s">
        <v>50</v>
      </c>
      <c r="C1074" s="14"/>
      <c r="D1074" s="13" t="s">
        <v>83</v>
      </c>
      <c r="E1074" s="27" t="s">
        <v>44</v>
      </c>
      <c r="F1074" s="27" t="s">
        <v>91</v>
      </c>
      <c r="G1074" s="28" t="s">
        <v>87</v>
      </c>
      <c r="H1074" s="35">
        <v>110802</v>
      </c>
      <c r="I1074" s="27">
        <v>218</v>
      </c>
      <c r="J1074" s="30">
        <v>87</v>
      </c>
      <c r="K1074" s="35">
        <f t="shared" si="112"/>
        <v>1273.5862068965516</v>
      </c>
      <c r="L1074" s="32">
        <v>35</v>
      </c>
      <c r="M1074" s="32">
        <v>4.01</v>
      </c>
      <c r="N1074" s="32">
        <v>39.69</v>
      </c>
      <c r="O1074" s="33">
        <v>0.5161</v>
      </c>
      <c r="P1074" s="34">
        <f t="shared" si="113"/>
        <v>657.29784137931028</v>
      </c>
      <c r="Q1074" s="31">
        <f t="shared" si="114"/>
        <v>3878070</v>
      </c>
      <c r="R1074" s="36">
        <f t="shared" si="115"/>
        <v>444316.01999999996</v>
      </c>
      <c r="S1074" s="36">
        <f t="shared" si="116"/>
        <v>4397731.38</v>
      </c>
      <c r="T1074" s="36">
        <f t="shared" si="117"/>
        <v>57184.912199999999</v>
      </c>
      <c r="U1074" s="36">
        <f t="shared" si="118"/>
        <v>72829915.420510337</v>
      </c>
    </row>
    <row r="1075" spans="1:21" s="27" customFormat="1" x14ac:dyDescent="0.2">
      <c r="A1075" s="13">
        <v>2017</v>
      </c>
      <c r="B1075" s="13" t="s">
        <v>50</v>
      </c>
      <c r="C1075" s="14"/>
      <c r="D1075" s="13" t="s">
        <v>83</v>
      </c>
      <c r="E1075" s="27" t="s">
        <v>44</v>
      </c>
      <c r="F1075" s="27" t="s">
        <v>91</v>
      </c>
      <c r="G1075" s="28" t="s">
        <v>87</v>
      </c>
      <c r="H1075" s="35">
        <v>124746</v>
      </c>
      <c r="I1075" s="27">
        <v>245</v>
      </c>
      <c r="J1075" s="30">
        <v>120</v>
      </c>
      <c r="K1075" s="35">
        <f t="shared" si="112"/>
        <v>1039.55</v>
      </c>
      <c r="L1075" s="32">
        <v>36.67</v>
      </c>
      <c r="M1075" s="32">
        <v>3.56</v>
      </c>
      <c r="N1075" s="32">
        <v>31.57</v>
      </c>
      <c r="O1075" s="33">
        <v>0.52659999999999996</v>
      </c>
      <c r="P1075" s="34">
        <f t="shared" si="113"/>
        <v>547.42703000000006</v>
      </c>
      <c r="Q1075" s="31">
        <f t="shared" si="114"/>
        <v>4574435.82</v>
      </c>
      <c r="R1075" s="36">
        <f t="shared" si="115"/>
        <v>444095.76</v>
      </c>
      <c r="S1075" s="36">
        <f t="shared" si="116"/>
        <v>3938231.22</v>
      </c>
      <c r="T1075" s="36">
        <f t="shared" si="117"/>
        <v>65691.243600000002</v>
      </c>
      <c r="U1075" s="36">
        <f t="shared" si="118"/>
        <v>68289332.284380004</v>
      </c>
    </row>
    <row r="1076" spans="1:21" s="27" customFormat="1" x14ac:dyDescent="0.2">
      <c r="A1076" s="13">
        <v>2017</v>
      </c>
      <c r="B1076" s="13" t="s">
        <v>17</v>
      </c>
      <c r="C1076" s="14"/>
      <c r="D1076" s="13" t="s">
        <v>83</v>
      </c>
      <c r="E1076" s="27" t="s">
        <v>44</v>
      </c>
      <c r="F1076" s="27" t="s">
        <v>91</v>
      </c>
      <c r="G1076" s="28" t="s">
        <v>87</v>
      </c>
      <c r="H1076" s="35">
        <v>143791</v>
      </c>
      <c r="I1076" s="27">
        <v>284</v>
      </c>
      <c r="J1076" s="30">
        <v>190</v>
      </c>
      <c r="K1076" s="35">
        <f t="shared" si="112"/>
        <v>756.79473684210529</v>
      </c>
      <c r="L1076" s="32">
        <v>34.69</v>
      </c>
      <c r="M1076" s="32">
        <v>3.81</v>
      </c>
      <c r="N1076" s="32">
        <v>29.51</v>
      </c>
      <c r="O1076" s="33">
        <v>0.50660000000000005</v>
      </c>
      <c r="P1076" s="34">
        <f t="shared" si="113"/>
        <v>383.39221368421056</v>
      </c>
      <c r="Q1076" s="31">
        <f t="shared" si="114"/>
        <v>4988109.79</v>
      </c>
      <c r="R1076" s="36">
        <f t="shared" si="115"/>
        <v>547843.71</v>
      </c>
      <c r="S1076" s="36">
        <f t="shared" si="116"/>
        <v>4243272.41</v>
      </c>
      <c r="T1076" s="36">
        <f t="shared" si="117"/>
        <v>72844.520600000003</v>
      </c>
      <c r="U1076" s="36">
        <f t="shared" si="118"/>
        <v>55128349.797866322</v>
      </c>
    </row>
    <row r="1077" spans="1:21" s="27" customFormat="1" x14ac:dyDescent="0.2">
      <c r="A1077" s="13">
        <v>2017</v>
      </c>
      <c r="B1077" s="13" t="s">
        <v>50</v>
      </c>
      <c r="C1077" s="14"/>
      <c r="D1077" s="13" t="s">
        <v>83</v>
      </c>
      <c r="E1077" s="27" t="s">
        <v>44</v>
      </c>
      <c r="F1077" s="27" t="s">
        <v>91</v>
      </c>
      <c r="G1077" s="28" t="s">
        <v>87</v>
      </c>
      <c r="H1077" s="35">
        <v>71022</v>
      </c>
      <c r="I1077" s="27">
        <v>140</v>
      </c>
      <c r="J1077" s="30">
        <v>70</v>
      </c>
      <c r="K1077" s="35">
        <f t="shared" si="112"/>
        <v>1014.6</v>
      </c>
      <c r="L1077" s="32">
        <v>35.43</v>
      </c>
      <c r="M1077" s="32">
        <v>3.5</v>
      </c>
      <c r="N1077" s="32">
        <v>31.05</v>
      </c>
      <c r="O1077" s="33">
        <v>0.51400000000000001</v>
      </c>
      <c r="P1077" s="34">
        <f t="shared" si="113"/>
        <v>521.50439999999992</v>
      </c>
      <c r="Q1077" s="31">
        <f t="shared" si="114"/>
        <v>2516309.46</v>
      </c>
      <c r="R1077" s="36">
        <f t="shared" si="115"/>
        <v>248577</v>
      </c>
      <c r="S1077" s="36">
        <f t="shared" si="116"/>
        <v>2205233.1</v>
      </c>
      <c r="T1077" s="36">
        <f t="shared" si="117"/>
        <v>36505.307999999997</v>
      </c>
      <c r="U1077" s="36">
        <f t="shared" si="118"/>
        <v>37038285.496799991</v>
      </c>
    </row>
    <row r="1078" spans="1:21" s="27" customFormat="1" x14ac:dyDescent="0.2">
      <c r="A1078" s="13">
        <v>2017</v>
      </c>
      <c r="B1078" s="13" t="s">
        <v>17</v>
      </c>
      <c r="C1078" s="14"/>
      <c r="D1078" s="13" t="s">
        <v>83</v>
      </c>
      <c r="E1078" s="27" t="s">
        <v>44</v>
      </c>
      <c r="F1078" s="27" t="s">
        <v>91</v>
      </c>
      <c r="G1078" s="28" t="s">
        <v>87</v>
      </c>
      <c r="H1078" s="35">
        <v>41619</v>
      </c>
      <c r="I1078" s="27">
        <v>82</v>
      </c>
      <c r="J1078" s="30">
        <v>80</v>
      </c>
      <c r="K1078" s="35">
        <f t="shared" si="112"/>
        <v>520.23749999999995</v>
      </c>
      <c r="L1078" s="32">
        <v>34.74</v>
      </c>
      <c r="M1078" s="32">
        <v>4.18</v>
      </c>
      <c r="N1078" s="32">
        <v>28.8</v>
      </c>
      <c r="O1078" s="33">
        <v>0.504</v>
      </c>
      <c r="P1078" s="34">
        <f t="shared" si="113"/>
        <v>262.19970000000001</v>
      </c>
      <c r="Q1078" s="31">
        <f t="shared" si="114"/>
        <v>1445844.06</v>
      </c>
      <c r="R1078" s="36">
        <f t="shared" si="115"/>
        <v>173967.41999999998</v>
      </c>
      <c r="S1078" s="36">
        <f t="shared" si="116"/>
        <v>1198627.2</v>
      </c>
      <c r="T1078" s="36">
        <f t="shared" si="117"/>
        <v>20975.975999999999</v>
      </c>
      <c r="U1078" s="36">
        <f t="shared" si="118"/>
        <v>10912489.314300001</v>
      </c>
    </row>
    <row r="1079" spans="1:21" s="27" customFormat="1" x14ac:dyDescent="0.2">
      <c r="A1079" s="13">
        <v>2017</v>
      </c>
      <c r="B1079" s="13" t="s">
        <v>17</v>
      </c>
      <c r="C1079" s="14"/>
      <c r="D1079" s="13" t="s">
        <v>83</v>
      </c>
      <c r="E1079" s="27" t="s">
        <v>44</v>
      </c>
      <c r="F1079" s="27" t="s">
        <v>91</v>
      </c>
      <c r="G1079" s="28" t="s">
        <v>87</v>
      </c>
      <c r="H1079" s="35">
        <v>127142</v>
      </c>
      <c r="I1079" s="27">
        <v>249</v>
      </c>
      <c r="J1079" s="30">
        <v>117</v>
      </c>
      <c r="K1079" s="35">
        <f t="shared" si="112"/>
        <v>1086.6837606837607</v>
      </c>
      <c r="L1079" s="32">
        <v>35.380000000000003</v>
      </c>
      <c r="M1079" s="32">
        <v>3.99</v>
      </c>
      <c r="N1079" s="32">
        <v>30.19</v>
      </c>
      <c r="O1079" s="33">
        <v>0.50939999999999996</v>
      </c>
      <c r="P1079" s="34">
        <f t="shared" si="113"/>
        <v>553.55670769230767</v>
      </c>
      <c r="Q1079" s="31">
        <f t="shared" si="114"/>
        <v>4498283.96</v>
      </c>
      <c r="R1079" s="36">
        <f t="shared" si="115"/>
        <v>507296.58</v>
      </c>
      <c r="S1079" s="36">
        <f t="shared" si="116"/>
        <v>3838416.98</v>
      </c>
      <c r="T1079" s="36">
        <f t="shared" si="117"/>
        <v>64766.134799999993</v>
      </c>
      <c r="U1079" s="36">
        <f t="shared" si="118"/>
        <v>70380306.929415375</v>
      </c>
    </row>
    <row r="1080" spans="1:21" s="27" customFormat="1" x14ac:dyDescent="0.2">
      <c r="A1080" s="13">
        <v>2017</v>
      </c>
      <c r="B1080" s="13" t="s">
        <v>50</v>
      </c>
      <c r="C1080" s="14"/>
      <c r="D1080" s="13" t="s">
        <v>83</v>
      </c>
      <c r="E1080" s="27" t="s">
        <v>44</v>
      </c>
      <c r="F1080" s="27" t="s">
        <v>91</v>
      </c>
      <c r="G1080" s="28" t="s">
        <v>87</v>
      </c>
      <c r="H1080" s="35">
        <v>57928</v>
      </c>
      <c r="I1080" s="27">
        <v>115</v>
      </c>
      <c r="J1080" s="30">
        <v>40</v>
      </c>
      <c r="K1080" s="35">
        <f t="shared" si="112"/>
        <v>1448.2</v>
      </c>
      <c r="L1080" s="32">
        <v>34.17</v>
      </c>
      <c r="M1080" s="32">
        <v>3.35</v>
      </c>
      <c r="N1080" s="32">
        <v>28.18</v>
      </c>
      <c r="O1080" s="33">
        <v>0.47739999999999999</v>
      </c>
      <c r="P1080" s="34">
        <f t="shared" si="113"/>
        <v>691.37067999999999</v>
      </c>
      <c r="Q1080" s="31">
        <f t="shared" si="114"/>
        <v>1979399.76</v>
      </c>
      <c r="R1080" s="36">
        <f t="shared" si="115"/>
        <v>194058.80000000002</v>
      </c>
      <c r="S1080" s="36">
        <f t="shared" si="116"/>
        <v>1632411.04</v>
      </c>
      <c r="T1080" s="36">
        <f t="shared" si="117"/>
        <v>27654.8272</v>
      </c>
      <c r="U1080" s="36">
        <f t="shared" si="118"/>
        <v>40049720.751039997</v>
      </c>
    </row>
    <row r="1081" spans="1:21" s="27" customFormat="1" x14ac:dyDescent="0.2">
      <c r="A1081" s="13">
        <v>2017</v>
      </c>
      <c r="B1081" s="13" t="s">
        <v>17</v>
      </c>
      <c r="C1081" s="14"/>
      <c r="D1081" s="13" t="s">
        <v>83</v>
      </c>
      <c r="E1081" s="27" t="s">
        <v>44</v>
      </c>
      <c r="F1081" s="27" t="s">
        <v>91</v>
      </c>
      <c r="G1081" s="28" t="s">
        <v>87</v>
      </c>
      <c r="H1081" s="35">
        <v>45912</v>
      </c>
      <c r="I1081" s="27">
        <v>90</v>
      </c>
      <c r="J1081" s="30">
        <v>115</v>
      </c>
      <c r="K1081" s="35">
        <f t="shared" si="112"/>
        <v>399.23478260869564</v>
      </c>
      <c r="L1081" s="32">
        <v>35.4</v>
      </c>
      <c r="M1081" s="32">
        <v>3.22</v>
      </c>
      <c r="N1081" s="32">
        <v>30.17</v>
      </c>
      <c r="O1081" s="33">
        <v>0.50829999999999997</v>
      </c>
      <c r="P1081" s="34">
        <f t="shared" si="113"/>
        <v>202.93104</v>
      </c>
      <c r="Q1081" s="31">
        <f t="shared" si="114"/>
        <v>1625284.8</v>
      </c>
      <c r="R1081" s="36">
        <f t="shared" si="115"/>
        <v>147836.64000000001</v>
      </c>
      <c r="S1081" s="36">
        <f t="shared" si="116"/>
        <v>1385165.04</v>
      </c>
      <c r="T1081" s="36">
        <f t="shared" si="117"/>
        <v>23337.069599999999</v>
      </c>
      <c r="U1081" s="36">
        <f t="shared" si="118"/>
        <v>9316969.9084799998</v>
      </c>
    </row>
    <row r="1082" spans="1:21" s="27" customFormat="1" x14ac:dyDescent="0.2">
      <c r="A1082" s="13">
        <v>2017</v>
      </c>
      <c r="B1082" s="13" t="s">
        <v>17</v>
      </c>
      <c r="C1082" s="14"/>
      <c r="D1082" s="13" t="s">
        <v>83</v>
      </c>
      <c r="E1082" s="27" t="s">
        <v>44</v>
      </c>
      <c r="F1082" s="27" t="s">
        <v>91</v>
      </c>
      <c r="G1082" s="28" t="s">
        <v>87</v>
      </c>
      <c r="H1082" s="35">
        <v>63654</v>
      </c>
      <c r="I1082" s="27">
        <v>125</v>
      </c>
      <c r="J1082" s="30">
        <v>115</v>
      </c>
      <c r="K1082" s="35">
        <f t="shared" si="112"/>
        <v>553.5130434782609</v>
      </c>
      <c r="L1082" s="32">
        <v>34.54</v>
      </c>
      <c r="M1082" s="32">
        <v>3.49</v>
      </c>
      <c r="N1082" s="32">
        <v>29.38</v>
      </c>
      <c r="O1082" s="33">
        <v>0.4889</v>
      </c>
      <c r="P1082" s="34">
        <f t="shared" si="113"/>
        <v>270.61252695652178</v>
      </c>
      <c r="Q1082" s="31">
        <f t="shared" si="114"/>
        <v>2198609.16</v>
      </c>
      <c r="R1082" s="36">
        <f t="shared" si="115"/>
        <v>222152.46000000002</v>
      </c>
      <c r="S1082" s="36">
        <f t="shared" si="116"/>
        <v>1870154.52</v>
      </c>
      <c r="T1082" s="36">
        <f t="shared" si="117"/>
        <v>31120.440600000002</v>
      </c>
      <c r="U1082" s="36">
        <f t="shared" si="118"/>
        <v>17225569.790890437</v>
      </c>
    </row>
    <row r="1083" spans="1:21" s="27" customFormat="1" x14ac:dyDescent="0.2">
      <c r="A1083" s="13">
        <v>2017</v>
      </c>
      <c r="B1083" s="13" t="s">
        <v>50</v>
      </c>
      <c r="C1083" s="14"/>
      <c r="D1083" s="13" t="s">
        <v>83</v>
      </c>
      <c r="E1083" s="27" t="s">
        <v>44</v>
      </c>
      <c r="F1083" s="27" t="s">
        <v>91</v>
      </c>
      <c r="G1083" s="28" t="s">
        <v>87</v>
      </c>
      <c r="H1083" s="35">
        <v>63377</v>
      </c>
      <c r="I1083" s="27">
        <v>125</v>
      </c>
      <c r="J1083" s="30">
        <v>40</v>
      </c>
      <c r="K1083" s="35">
        <f t="shared" si="112"/>
        <v>1584.425</v>
      </c>
      <c r="L1083" s="32">
        <v>34.840000000000003</v>
      </c>
      <c r="M1083" s="32">
        <v>3.61</v>
      </c>
      <c r="N1083" s="32">
        <v>29.56</v>
      </c>
      <c r="O1083" s="33">
        <v>0.49120000000000003</v>
      </c>
      <c r="P1083" s="34">
        <f t="shared" si="113"/>
        <v>778.26955999999996</v>
      </c>
      <c r="Q1083" s="31">
        <f t="shared" si="114"/>
        <v>2208054.6800000002</v>
      </c>
      <c r="R1083" s="36">
        <f t="shared" si="115"/>
        <v>228790.97</v>
      </c>
      <c r="S1083" s="36">
        <f t="shared" si="116"/>
        <v>1873424.1199999999</v>
      </c>
      <c r="T1083" s="36">
        <f t="shared" si="117"/>
        <v>31130.7824</v>
      </c>
      <c r="U1083" s="36">
        <f t="shared" si="118"/>
        <v>49324389.904119998</v>
      </c>
    </row>
    <row r="1084" spans="1:21" s="27" customFormat="1" x14ac:dyDescent="0.2">
      <c r="A1084" s="13">
        <v>2017</v>
      </c>
      <c r="B1084" s="13" t="s">
        <v>50</v>
      </c>
      <c r="C1084" s="14"/>
      <c r="D1084" s="13" t="s">
        <v>83</v>
      </c>
      <c r="E1084" s="27" t="s">
        <v>44</v>
      </c>
      <c r="F1084" s="27" t="s">
        <v>91</v>
      </c>
      <c r="G1084" s="28" t="s">
        <v>87</v>
      </c>
      <c r="H1084" s="35">
        <v>48813</v>
      </c>
      <c r="I1084" s="27">
        <v>96</v>
      </c>
      <c r="J1084" s="30">
        <v>42</v>
      </c>
      <c r="K1084" s="35">
        <f t="shared" si="112"/>
        <v>1162.2142857142858</v>
      </c>
      <c r="L1084" s="32">
        <v>34.26</v>
      </c>
      <c r="M1084" s="32">
        <v>3.12</v>
      </c>
      <c r="N1084" s="32">
        <v>27.91</v>
      </c>
      <c r="O1084" s="33">
        <v>0.45879999999999999</v>
      </c>
      <c r="P1084" s="34">
        <f t="shared" si="113"/>
        <v>533.22391428571427</v>
      </c>
      <c r="Q1084" s="31">
        <f t="shared" si="114"/>
        <v>1672333.38</v>
      </c>
      <c r="R1084" s="36">
        <f t="shared" si="115"/>
        <v>152296.56</v>
      </c>
      <c r="S1084" s="36">
        <f t="shared" si="116"/>
        <v>1362370.83</v>
      </c>
      <c r="T1084" s="36">
        <f t="shared" si="117"/>
        <v>22395.404399999999</v>
      </c>
      <c r="U1084" s="36">
        <f t="shared" si="118"/>
        <v>26028258.928028572</v>
      </c>
    </row>
    <row r="1085" spans="1:21" s="27" customFormat="1" x14ac:dyDescent="0.2">
      <c r="A1085" s="13">
        <v>2017</v>
      </c>
      <c r="B1085" s="13" t="s">
        <v>39</v>
      </c>
      <c r="C1085" s="14"/>
      <c r="D1085" s="13" t="s">
        <v>83</v>
      </c>
      <c r="E1085" s="27" t="s">
        <v>44</v>
      </c>
      <c r="F1085" s="27" t="s">
        <v>91</v>
      </c>
      <c r="G1085" s="28" t="s">
        <v>87</v>
      </c>
      <c r="H1085" s="35">
        <v>80106</v>
      </c>
      <c r="I1085" s="27">
        <v>158</v>
      </c>
      <c r="J1085" s="30">
        <v>50</v>
      </c>
      <c r="K1085" s="35">
        <f t="shared" si="112"/>
        <v>1602.12</v>
      </c>
      <c r="L1085" s="32">
        <v>37.04</v>
      </c>
      <c r="M1085" s="32">
        <v>3.31</v>
      </c>
      <c r="N1085" s="32">
        <v>31.51</v>
      </c>
      <c r="O1085" s="33">
        <v>0.50849999999999995</v>
      </c>
      <c r="P1085" s="34">
        <f t="shared" si="113"/>
        <v>814.67801999999995</v>
      </c>
      <c r="Q1085" s="31">
        <f t="shared" si="114"/>
        <v>2967126.2399999998</v>
      </c>
      <c r="R1085" s="36">
        <f t="shared" si="115"/>
        <v>265150.86</v>
      </c>
      <c r="S1085" s="36">
        <f t="shared" si="116"/>
        <v>2524140.06</v>
      </c>
      <c r="T1085" s="36">
        <f t="shared" si="117"/>
        <v>40733.900999999998</v>
      </c>
      <c r="U1085" s="36">
        <f t="shared" si="118"/>
        <v>65260597.470119998</v>
      </c>
    </row>
    <row r="1086" spans="1:21" s="27" customFormat="1" x14ac:dyDescent="0.2">
      <c r="A1086" s="13">
        <v>2017</v>
      </c>
      <c r="B1086" s="13" t="s">
        <v>17</v>
      </c>
      <c r="C1086" s="14"/>
      <c r="D1086" s="13" t="s">
        <v>83</v>
      </c>
      <c r="E1086" s="27" t="s">
        <v>44</v>
      </c>
      <c r="F1086" s="27" t="s">
        <v>91</v>
      </c>
      <c r="G1086" s="28" t="s">
        <v>87</v>
      </c>
      <c r="H1086" s="35">
        <v>23320</v>
      </c>
      <c r="I1086" s="27">
        <v>46</v>
      </c>
      <c r="J1086" s="30">
        <v>60</v>
      </c>
      <c r="K1086" s="35">
        <f t="shared" si="112"/>
        <v>388.66666666666669</v>
      </c>
      <c r="L1086" s="32">
        <v>35.630000000000003</v>
      </c>
      <c r="M1086" s="32">
        <v>3.86</v>
      </c>
      <c r="N1086" s="32">
        <v>30.16</v>
      </c>
      <c r="O1086" s="33">
        <v>0.52270000000000005</v>
      </c>
      <c r="P1086" s="34">
        <f t="shared" si="113"/>
        <v>203.1560666666667</v>
      </c>
      <c r="Q1086" s="31">
        <f t="shared" si="114"/>
        <v>830891.60000000009</v>
      </c>
      <c r="R1086" s="36">
        <f t="shared" si="115"/>
        <v>90015.2</v>
      </c>
      <c r="S1086" s="36">
        <f t="shared" si="116"/>
        <v>703331.2</v>
      </c>
      <c r="T1086" s="36">
        <f t="shared" si="117"/>
        <v>12189.364000000001</v>
      </c>
      <c r="U1086" s="36">
        <f t="shared" si="118"/>
        <v>4737599.4746666672</v>
      </c>
    </row>
    <row r="1087" spans="1:21" s="27" customFormat="1" x14ac:dyDescent="0.2">
      <c r="A1087" s="13">
        <v>2017</v>
      </c>
      <c r="B1087" s="13" t="s">
        <v>17</v>
      </c>
      <c r="C1087" s="14"/>
      <c r="D1087" s="13" t="s">
        <v>83</v>
      </c>
      <c r="E1087" s="27" t="s">
        <v>44</v>
      </c>
      <c r="F1087" s="27" t="s">
        <v>91</v>
      </c>
      <c r="G1087" s="28" t="s">
        <v>87</v>
      </c>
      <c r="H1087" s="35">
        <v>98675</v>
      </c>
      <c r="I1087" s="27">
        <v>195</v>
      </c>
      <c r="J1087" s="30">
        <v>150</v>
      </c>
      <c r="K1087" s="35">
        <f t="shared" si="112"/>
        <v>657.83333333333337</v>
      </c>
      <c r="L1087" s="32">
        <v>34.42</v>
      </c>
      <c r="M1087" s="32">
        <v>3.56</v>
      </c>
      <c r="N1087" s="32">
        <v>28.61</v>
      </c>
      <c r="O1087" s="33">
        <v>0.48480000000000001</v>
      </c>
      <c r="P1087" s="34">
        <f t="shared" si="113"/>
        <v>318.91759999999999</v>
      </c>
      <c r="Q1087" s="31">
        <f t="shared" si="114"/>
        <v>3396393.5</v>
      </c>
      <c r="R1087" s="36">
        <f t="shared" si="115"/>
        <v>351283</v>
      </c>
      <c r="S1087" s="36">
        <f t="shared" si="116"/>
        <v>2823091.75</v>
      </c>
      <c r="T1087" s="36">
        <f t="shared" si="117"/>
        <v>47837.64</v>
      </c>
      <c r="U1087" s="36">
        <f t="shared" si="118"/>
        <v>31469194.18</v>
      </c>
    </row>
    <row r="1088" spans="1:21" s="27" customFormat="1" x14ac:dyDescent="0.2">
      <c r="A1088" s="13">
        <v>2017</v>
      </c>
      <c r="B1088" s="13" t="s">
        <v>17</v>
      </c>
      <c r="C1088" s="14"/>
      <c r="D1088" s="13" t="s">
        <v>83</v>
      </c>
      <c r="E1088" s="27" t="s">
        <v>44</v>
      </c>
      <c r="F1088" s="27" t="s">
        <v>91</v>
      </c>
      <c r="G1088" s="28" t="s">
        <v>87</v>
      </c>
      <c r="H1088" s="35">
        <v>36520</v>
      </c>
      <c r="I1088" s="27">
        <v>72</v>
      </c>
      <c r="J1088" s="30">
        <v>80</v>
      </c>
      <c r="K1088" s="35">
        <f t="shared" si="112"/>
        <v>456.5</v>
      </c>
      <c r="L1088" s="32">
        <v>35.56</v>
      </c>
      <c r="M1088" s="32">
        <v>3.68</v>
      </c>
      <c r="N1088" s="32">
        <v>29.75</v>
      </c>
      <c r="O1088" s="33">
        <v>0.49759999999999999</v>
      </c>
      <c r="P1088" s="34">
        <f t="shared" si="113"/>
        <v>227.15439999999998</v>
      </c>
      <c r="Q1088" s="31">
        <f t="shared" si="114"/>
        <v>1298651.2000000002</v>
      </c>
      <c r="R1088" s="36">
        <f t="shared" si="115"/>
        <v>134393.60000000001</v>
      </c>
      <c r="S1088" s="36">
        <f t="shared" si="116"/>
        <v>1086470</v>
      </c>
      <c r="T1088" s="36">
        <f t="shared" si="117"/>
        <v>18172.351999999999</v>
      </c>
      <c r="U1088" s="36">
        <f t="shared" si="118"/>
        <v>8295678.6879999992</v>
      </c>
    </row>
    <row r="1089" spans="1:21" s="27" customFormat="1" x14ac:dyDescent="0.2">
      <c r="A1089" s="13">
        <v>2017</v>
      </c>
      <c r="B1089" s="13" t="s">
        <v>17</v>
      </c>
      <c r="C1089" s="14"/>
      <c r="D1089" s="13" t="s">
        <v>83</v>
      </c>
      <c r="E1089" s="27" t="s">
        <v>44</v>
      </c>
      <c r="F1089" s="27" t="s">
        <v>91</v>
      </c>
      <c r="G1089" s="28" t="s">
        <v>87</v>
      </c>
      <c r="H1089" s="35">
        <v>10611</v>
      </c>
      <c r="I1089" s="27">
        <v>21</v>
      </c>
      <c r="J1089" s="30">
        <v>37</v>
      </c>
      <c r="K1089" s="35">
        <f t="shared" si="112"/>
        <v>286.7837837837838</v>
      </c>
      <c r="L1089" s="32">
        <v>34.619999999999997</v>
      </c>
      <c r="M1089" s="32">
        <v>3.51</v>
      </c>
      <c r="N1089" s="32">
        <v>28.17</v>
      </c>
      <c r="O1089" s="33">
        <v>0.50190000000000001</v>
      </c>
      <c r="P1089" s="34">
        <f t="shared" si="113"/>
        <v>143.93678108108108</v>
      </c>
      <c r="Q1089" s="31">
        <f t="shared" si="114"/>
        <v>367352.81999999995</v>
      </c>
      <c r="R1089" s="36">
        <f t="shared" si="115"/>
        <v>37244.61</v>
      </c>
      <c r="S1089" s="36">
        <f t="shared" si="116"/>
        <v>298911.87</v>
      </c>
      <c r="T1089" s="36">
        <f t="shared" si="117"/>
        <v>5325.6608999999999</v>
      </c>
      <c r="U1089" s="36">
        <f t="shared" si="118"/>
        <v>1527313.1840513514</v>
      </c>
    </row>
    <row r="1090" spans="1:21" s="27" customFormat="1" x14ac:dyDescent="0.2">
      <c r="A1090" s="13">
        <v>2017</v>
      </c>
      <c r="B1090" s="13" t="s">
        <v>19</v>
      </c>
      <c r="C1090" s="14">
        <v>2</v>
      </c>
      <c r="D1090" s="13" t="s">
        <v>83</v>
      </c>
      <c r="E1090" s="27" t="s">
        <v>44</v>
      </c>
      <c r="F1090" s="27" t="s">
        <v>91</v>
      </c>
      <c r="G1090" s="28" t="s">
        <v>87</v>
      </c>
      <c r="H1090" s="35">
        <v>41580</v>
      </c>
      <c r="I1090" s="27">
        <v>82</v>
      </c>
      <c r="J1090" s="30">
        <v>25</v>
      </c>
      <c r="K1090" s="35">
        <f t="shared" si="112"/>
        <v>1663.2</v>
      </c>
      <c r="L1090" s="32">
        <v>36</v>
      </c>
      <c r="M1090" s="32">
        <v>4.28</v>
      </c>
      <c r="N1090" s="32">
        <v>30.68</v>
      </c>
      <c r="O1090" s="33">
        <v>0.52339999999999998</v>
      </c>
      <c r="P1090" s="34">
        <f t="shared" si="113"/>
        <v>870.51887999999997</v>
      </c>
      <c r="Q1090" s="31">
        <f t="shared" si="114"/>
        <v>1496880</v>
      </c>
      <c r="R1090" s="36">
        <f t="shared" si="115"/>
        <v>177962.40000000002</v>
      </c>
      <c r="S1090" s="36">
        <f t="shared" si="116"/>
        <v>1275674.3999999999</v>
      </c>
      <c r="T1090" s="36">
        <f t="shared" si="117"/>
        <v>21762.971999999998</v>
      </c>
      <c r="U1090" s="36">
        <f t="shared" si="118"/>
        <v>36196175.030400001</v>
      </c>
    </row>
    <row r="1091" spans="1:21" s="27" customFormat="1" x14ac:dyDescent="0.2">
      <c r="A1091" s="13">
        <v>2017</v>
      </c>
      <c r="B1091" s="13" t="s">
        <v>17</v>
      </c>
      <c r="C1091" s="14"/>
      <c r="D1091" s="13" t="s">
        <v>83</v>
      </c>
      <c r="E1091" s="27" t="s">
        <v>44</v>
      </c>
      <c r="F1091" s="27" t="s">
        <v>91</v>
      </c>
      <c r="G1091" s="28" t="s">
        <v>87</v>
      </c>
      <c r="H1091" s="35">
        <v>27109</v>
      </c>
      <c r="I1091" s="27">
        <v>53</v>
      </c>
      <c r="J1091" s="30">
        <v>50</v>
      </c>
      <c r="K1091" s="35">
        <f t="shared" ref="K1091:K1154" si="119">IF(J1091="",0,H1091/J1091)</f>
        <v>542.17999999999995</v>
      </c>
      <c r="L1091" s="32">
        <v>35.4</v>
      </c>
      <c r="M1091" s="32">
        <v>3.82</v>
      </c>
      <c r="N1091" s="32">
        <v>30.68</v>
      </c>
      <c r="O1091" s="33">
        <v>0.48309999999999997</v>
      </c>
      <c r="P1091" s="34">
        <f t="shared" ref="P1091:P1154" si="120">IF(J1091="",0,O1091*H1091/J1091)</f>
        <v>261.92715799999996</v>
      </c>
      <c r="Q1091" s="31">
        <f t="shared" ref="Q1091:Q1154" si="121">$H1091*L1091</f>
        <v>959658.6</v>
      </c>
      <c r="R1091" s="36">
        <f t="shared" ref="R1091:R1154" si="122">$H1091*M1091</f>
        <v>103556.37999999999</v>
      </c>
      <c r="S1091" s="36">
        <f t="shared" ref="S1091:S1154" si="123">$H1091*N1091</f>
        <v>831704.12</v>
      </c>
      <c r="T1091" s="36">
        <f t="shared" ref="T1091:T1154" si="124">$H1091*O1091</f>
        <v>13096.357899999999</v>
      </c>
      <c r="U1091" s="36">
        <f t="shared" ref="U1091:U1154" si="125">$H1091*P1091</f>
        <v>7100583.3262219988</v>
      </c>
    </row>
    <row r="1092" spans="1:21" s="27" customFormat="1" x14ac:dyDescent="0.2">
      <c r="A1092" s="13">
        <v>2017</v>
      </c>
      <c r="B1092" s="13" t="s">
        <v>117</v>
      </c>
      <c r="C1092" s="14"/>
      <c r="D1092" s="13" t="s">
        <v>83</v>
      </c>
      <c r="E1092" s="27" t="s">
        <v>44</v>
      </c>
      <c r="F1092" s="27" t="s">
        <v>91</v>
      </c>
      <c r="G1092" s="28" t="s">
        <v>87</v>
      </c>
      <c r="H1092" s="35">
        <v>89005</v>
      </c>
      <c r="I1092" s="27">
        <v>175</v>
      </c>
      <c r="J1092" s="30">
        <v>72</v>
      </c>
      <c r="K1092" s="35">
        <f t="shared" si="119"/>
        <v>1236.1805555555557</v>
      </c>
      <c r="L1092" s="32">
        <v>34.64</v>
      </c>
      <c r="M1092" s="32">
        <v>3.22</v>
      </c>
      <c r="N1092" s="32">
        <v>28.25</v>
      </c>
      <c r="O1092" s="33">
        <v>0.43630000000000002</v>
      </c>
      <c r="P1092" s="34">
        <f t="shared" si="120"/>
        <v>539.34557638888896</v>
      </c>
      <c r="Q1092" s="31">
        <f t="shared" si="121"/>
        <v>3083133.2</v>
      </c>
      <c r="R1092" s="36">
        <f t="shared" si="122"/>
        <v>286596.10000000003</v>
      </c>
      <c r="S1092" s="36">
        <f t="shared" si="123"/>
        <v>2514391.25</v>
      </c>
      <c r="T1092" s="36">
        <f t="shared" si="124"/>
        <v>38832.881500000003</v>
      </c>
      <c r="U1092" s="36">
        <f t="shared" si="125"/>
        <v>48004453.026493065</v>
      </c>
    </row>
    <row r="1093" spans="1:21" s="27" customFormat="1" x14ac:dyDescent="0.2">
      <c r="A1093" s="13">
        <v>2017</v>
      </c>
      <c r="B1093" s="13" t="s">
        <v>17</v>
      </c>
      <c r="C1093" s="14"/>
      <c r="D1093" s="13" t="s">
        <v>83</v>
      </c>
      <c r="E1093" s="27" t="s">
        <v>44</v>
      </c>
      <c r="F1093" s="27" t="s">
        <v>91</v>
      </c>
      <c r="G1093" s="28" t="s">
        <v>87</v>
      </c>
      <c r="H1093" s="35">
        <v>42601</v>
      </c>
      <c r="I1093" s="27">
        <v>84</v>
      </c>
      <c r="J1093" s="30">
        <v>64</v>
      </c>
      <c r="K1093" s="35">
        <f t="shared" si="119"/>
        <v>665.640625</v>
      </c>
      <c r="L1093" s="32">
        <v>34.04</v>
      </c>
      <c r="M1093" s="32">
        <v>4.57</v>
      </c>
      <c r="N1093" s="32">
        <v>28.54</v>
      </c>
      <c r="O1093" s="33">
        <v>0.48570000000000002</v>
      </c>
      <c r="P1093" s="34">
        <f t="shared" si="120"/>
        <v>323.30165156250001</v>
      </c>
      <c r="Q1093" s="31">
        <f t="shared" si="121"/>
        <v>1450138.04</v>
      </c>
      <c r="R1093" s="36">
        <f t="shared" si="122"/>
        <v>194686.57</v>
      </c>
      <c r="S1093" s="36">
        <f t="shared" si="123"/>
        <v>1215832.54</v>
      </c>
      <c r="T1093" s="36">
        <f t="shared" si="124"/>
        <v>20691.305700000001</v>
      </c>
      <c r="U1093" s="36">
        <f t="shared" si="125"/>
        <v>13772973.658214062</v>
      </c>
    </row>
    <row r="1094" spans="1:21" s="27" customFormat="1" x14ac:dyDescent="0.2">
      <c r="A1094" s="13">
        <v>2017</v>
      </c>
      <c r="B1094" s="13" t="s">
        <v>19</v>
      </c>
      <c r="C1094" s="14"/>
      <c r="D1094" s="13" t="s">
        <v>83</v>
      </c>
      <c r="E1094" s="27" t="s">
        <v>44</v>
      </c>
      <c r="F1094" s="27" t="s">
        <v>91</v>
      </c>
      <c r="G1094" s="28" t="s">
        <v>99</v>
      </c>
      <c r="H1094" s="35">
        <v>31804</v>
      </c>
      <c r="I1094" s="27">
        <v>63</v>
      </c>
      <c r="J1094" s="30">
        <v>19</v>
      </c>
      <c r="K1094" s="35">
        <f t="shared" si="119"/>
        <v>1673.8947368421052</v>
      </c>
      <c r="L1094" s="32">
        <v>36.479999999999997</v>
      </c>
      <c r="M1094" s="32">
        <v>3.42</v>
      </c>
      <c r="N1094" s="32">
        <v>30.84</v>
      </c>
      <c r="O1094" s="33">
        <v>0.52139999999999997</v>
      </c>
      <c r="P1094" s="34">
        <f t="shared" si="120"/>
        <v>872.76871578947362</v>
      </c>
      <c r="Q1094" s="31">
        <f t="shared" si="121"/>
        <v>1160209.9199999999</v>
      </c>
      <c r="R1094" s="36">
        <f t="shared" si="122"/>
        <v>108769.68</v>
      </c>
      <c r="S1094" s="36">
        <f t="shared" si="123"/>
        <v>980835.36</v>
      </c>
      <c r="T1094" s="36">
        <f t="shared" si="124"/>
        <v>16582.605599999999</v>
      </c>
      <c r="U1094" s="36">
        <f t="shared" si="125"/>
        <v>27757536.23696842</v>
      </c>
    </row>
    <row r="1095" spans="1:21" s="27" customFormat="1" x14ac:dyDescent="0.2">
      <c r="A1095" s="13">
        <v>2017</v>
      </c>
      <c r="B1095" s="13" t="s">
        <v>39</v>
      </c>
      <c r="C1095" s="14"/>
      <c r="D1095" s="13" t="s">
        <v>83</v>
      </c>
      <c r="E1095" s="27" t="s">
        <v>44</v>
      </c>
      <c r="F1095" s="27" t="s">
        <v>29</v>
      </c>
      <c r="G1095" s="28" t="s">
        <v>88</v>
      </c>
      <c r="H1095" s="35">
        <v>141146</v>
      </c>
      <c r="I1095" s="27">
        <v>290</v>
      </c>
      <c r="J1095" s="30">
        <v>120</v>
      </c>
      <c r="K1095" s="35">
        <f t="shared" si="119"/>
        <v>1176.2166666666667</v>
      </c>
      <c r="L1095" s="32">
        <v>35.909999999999997</v>
      </c>
      <c r="M1095" s="32">
        <v>3.84</v>
      </c>
      <c r="N1095" s="32">
        <v>30.7</v>
      </c>
      <c r="O1095" s="33">
        <v>0.52536099999999997</v>
      </c>
      <c r="P1095" s="34">
        <f t="shared" si="120"/>
        <v>617.93836421666663</v>
      </c>
      <c r="Q1095" s="31">
        <f t="shared" si="121"/>
        <v>5068552.8599999994</v>
      </c>
      <c r="R1095" s="36">
        <f t="shared" si="122"/>
        <v>542000.64000000001</v>
      </c>
      <c r="S1095" s="36">
        <f t="shared" si="123"/>
        <v>4333182.2</v>
      </c>
      <c r="T1095" s="36">
        <f t="shared" si="124"/>
        <v>74152.603705999994</v>
      </c>
      <c r="U1095" s="36">
        <f t="shared" si="125"/>
        <v>87219528.355725631</v>
      </c>
    </row>
    <row r="1096" spans="1:21" s="27" customFormat="1" x14ac:dyDescent="0.2">
      <c r="A1096" s="13">
        <v>2017</v>
      </c>
      <c r="B1096" s="13" t="s">
        <v>17</v>
      </c>
      <c r="C1096" s="14"/>
      <c r="D1096" s="13" t="s">
        <v>82</v>
      </c>
      <c r="E1096" s="27" t="s">
        <v>44</v>
      </c>
      <c r="F1096" s="27" t="s">
        <v>129</v>
      </c>
      <c r="G1096" s="28" t="s">
        <v>79</v>
      </c>
      <c r="H1096" s="35">
        <v>54974</v>
      </c>
      <c r="I1096" s="27">
        <v>115</v>
      </c>
      <c r="J1096" s="30">
        <v>44</v>
      </c>
      <c r="K1096" s="35">
        <f t="shared" si="119"/>
        <v>1249.409090909091</v>
      </c>
      <c r="L1096" s="32">
        <v>35.26</v>
      </c>
      <c r="M1096" s="32">
        <v>4.59</v>
      </c>
      <c r="N1096" s="32">
        <v>27.27</v>
      </c>
      <c r="O1096" s="33">
        <v>0.51898</v>
      </c>
      <c r="P1096" s="34">
        <f t="shared" si="120"/>
        <v>648.41832999999997</v>
      </c>
      <c r="Q1096" s="31">
        <f t="shared" si="121"/>
        <v>1938383.24</v>
      </c>
      <c r="R1096" s="36">
        <f t="shared" si="122"/>
        <v>252330.66</v>
      </c>
      <c r="S1096" s="36">
        <f t="shared" si="123"/>
        <v>1499140.98</v>
      </c>
      <c r="T1096" s="36">
        <f t="shared" si="124"/>
        <v>28530.40652</v>
      </c>
      <c r="U1096" s="36">
        <f t="shared" si="125"/>
        <v>35646149.273419999</v>
      </c>
    </row>
    <row r="1097" spans="1:21" s="27" customFormat="1" x14ac:dyDescent="0.2">
      <c r="A1097" s="13">
        <v>2017</v>
      </c>
      <c r="B1097" s="13" t="s">
        <v>39</v>
      </c>
      <c r="C1097" s="14"/>
      <c r="D1097" s="13" t="s">
        <v>83</v>
      </c>
      <c r="E1097" s="27" t="s">
        <v>44</v>
      </c>
      <c r="F1097" s="27" t="s">
        <v>69</v>
      </c>
      <c r="G1097" s="28" t="s">
        <v>106</v>
      </c>
      <c r="H1097" s="35">
        <v>48089</v>
      </c>
      <c r="I1097" s="27">
        <v>100</v>
      </c>
      <c r="J1097" s="30">
        <v>25</v>
      </c>
      <c r="K1097" s="35">
        <f t="shared" si="119"/>
        <v>1923.56</v>
      </c>
      <c r="L1097" s="32">
        <v>35.299999999999997</v>
      </c>
      <c r="M1097" s="32">
        <v>4.05</v>
      </c>
      <c r="N1097" s="32">
        <v>30</v>
      </c>
      <c r="O1097" s="33">
        <v>0.51400000000000001</v>
      </c>
      <c r="P1097" s="34">
        <f t="shared" si="120"/>
        <v>988.70983999999999</v>
      </c>
      <c r="Q1097" s="31">
        <f t="shared" si="121"/>
        <v>1697541.7</v>
      </c>
      <c r="R1097" s="36">
        <f t="shared" si="122"/>
        <v>194760.44999999998</v>
      </c>
      <c r="S1097" s="36">
        <f t="shared" si="123"/>
        <v>1442670</v>
      </c>
      <c r="T1097" s="36">
        <f t="shared" si="124"/>
        <v>24717.745999999999</v>
      </c>
      <c r="U1097" s="36">
        <f t="shared" si="125"/>
        <v>47546067.495760001</v>
      </c>
    </row>
    <row r="1098" spans="1:21" s="27" customFormat="1" x14ac:dyDescent="0.2">
      <c r="A1098" s="13">
        <v>2017</v>
      </c>
      <c r="B1098" s="13" t="s">
        <v>17</v>
      </c>
      <c r="C1098" s="14"/>
      <c r="D1098" s="13" t="s">
        <v>83</v>
      </c>
      <c r="E1098" s="27" t="s">
        <v>44</v>
      </c>
      <c r="F1098" s="27" t="s">
        <v>69</v>
      </c>
      <c r="G1098" s="28" t="s">
        <v>87</v>
      </c>
      <c r="H1098" s="35">
        <v>22834</v>
      </c>
      <c r="I1098" s="27">
        <v>48</v>
      </c>
      <c r="J1098" s="30">
        <v>40</v>
      </c>
      <c r="K1098" s="35">
        <f t="shared" si="119"/>
        <v>570.85</v>
      </c>
      <c r="L1098" s="32">
        <v>35</v>
      </c>
      <c r="M1098" s="32">
        <v>4.2699999999999996</v>
      </c>
      <c r="N1098" s="32">
        <v>29.6</v>
      </c>
      <c r="O1098" s="33">
        <v>0.48480000000000001</v>
      </c>
      <c r="P1098" s="34">
        <f t="shared" si="120"/>
        <v>276.74808000000002</v>
      </c>
      <c r="Q1098" s="31">
        <f t="shared" si="121"/>
        <v>799190</v>
      </c>
      <c r="R1098" s="36">
        <f t="shared" si="122"/>
        <v>97501.18</v>
      </c>
      <c r="S1098" s="36">
        <f t="shared" si="123"/>
        <v>675886.4</v>
      </c>
      <c r="T1098" s="36">
        <f t="shared" si="124"/>
        <v>11069.923200000001</v>
      </c>
      <c r="U1098" s="36">
        <f t="shared" si="125"/>
        <v>6319265.6587200006</v>
      </c>
    </row>
    <row r="1099" spans="1:21" s="27" customFormat="1" x14ac:dyDescent="0.2">
      <c r="A1099" s="13">
        <v>2017</v>
      </c>
      <c r="B1099" s="13" t="s">
        <v>17</v>
      </c>
      <c r="C1099" s="14"/>
      <c r="D1099" s="13" t="s">
        <v>83</v>
      </c>
      <c r="E1099" s="27" t="s">
        <v>44</v>
      </c>
      <c r="F1099" s="27" t="s">
        <v>36</v>
      </c>
      <c r="G1099" s="28" t="s">
        <v>88</v>
      </c>
      <c r="H1099" s="35">
        <v>12307</v>
      </c>
      <c r="I1099" s="27">
        <v>26</v>
      </c>
      <c r="J1099" s="30">
        <v>35</v>
      </c>
      <c r="K1099" s="35">
        <f t="shared" si="119"/>
        <v>351.62857142857143</v>
      </c>
      <c r="L1099" s="32">
        <v>35.299999999999997</v>
      </c>
      <c r="M1099" s="32">
        <v>3.38</v>
      </c>
      <c r="N1099" s="32">
        <v>32.299999999999997</v>
      </c>
      <c r="O1099" s="33">
        <v>0.51749999999999996</v>
      </c>
      <c r="P1099" s="34">
        <f t="shared" si="120"/>
        <v>181.9677857142857</v>
      </c>
      <c r="Q1099" s="31">
        <f t="shared" si="121"/>
        <v>434437.1</v>
      </c>
      <c r="R1099" s="36">
        <f t="shared" si="122"/>
        <v>41597.659999999996</v>
      </c>
      <c r="S1099" s="36">
        <f t="shared" si="123"/>
        <v>397516.1</v>
      </c>
      <c r="T1099" s="36">
        <f t="shared" si="124"/>
        <v>6368.8724999999995</v>
      </c>
      <c r="U1099" s="36">
        <f t="shared" si="125"/>
        <v>2239477.5387857142</v>
      </c>
    </row>
    <row r="1100" spans="1:21" s="27" customFormat="1" x14ac:dyDescent="0.2">
      <c r="A1100" s="13">
        <v>2017</v>
      </c>
      <c r="B1100" s="13" t="s">
        <v>17</v>
      </c>
      <c r="C1100" s="14"/>
      <c r="D1100" s="13" t="s">
        <v>83</v>
      </c>
      <c r="E1100" s="27" t="s">
        <v>44</v>
      </c>
      <c r="F1100" s="27" t="s">
        <v>36</v>
      </c>
      <c r="G1100" s="28" t="s">
        <v>78</v>
      </c>
      <c r="H1100" s="35">
        <v>45532</v>
      </c>
      <c r="I1100" s="27">
        <v>95</v>
      </c>
      <c r="J1100" s="30">
        <v>70</v>
      </c>
      <c r="K1100" s="35">
        <f t="shared" si="119"/>
        <v>650.45714285714291</v>
      </c>
      <c r="L1100" s="32">
        <v>34</v>
      </c>
      <c r="M1100" s="32">
        <v>3.43</v>
      </c>
      <c r="N1100" s="32">
        <v>29.1</v>
      </c>
      <c r="O1100" s="33">
        <v>0.496</v>
      </c>
      <c r="P1100" s="34">
        <f t="shared" si="120"/>
        <v>322.62674285714286</v>
      </c>
      <c r="Q1100" s="31">
        <f t="shared" si="121"/>
        <v>1548088</v>
      </c>
      <c r="R1100" s="36">
        <f t="shared" si="122"/>
        <v>156174.76</v>
      </c>
      <c r="S1100" s="36">
        <f t="shared" si="123"/>
        <v>1324981.2</v>
      </c>
      <c r="T1100" s="36">
        <f t="shared" si="124"/>
        <v>22583.871999999999</v>
      </c>
      <c r="U1100" s="36">
        <f t="shared" si="125"/>
        <v>14689840.855771428</v>
      </c>
    </row>
    <row r="1101" spans="1:21" s="27" customFormat="1" x14ac:dyDescent="0.2">
      <c r="A1101" s="13">
        <v>2017</v>
      </c>
      <c r="B1101" s="13" t="s">
        <v>39</v>
      </c>
      <c r="C1101" s="14"/>
      <c r="D1101" s="13" t="s">
        <v>83</v>
      </c>
      <c r="E1101" s="27" t="s">
        <v>44</v>
      </c>
      <c r="F1101" s="27" t="s">
        <v>36</v>
      </c>
      <c r="G1101" s="28" t="s">
        <v>88</v>
      </c>
      <c r="H1101" s="35">
        <v>45682</v>
      </c>
      <c r="I1101" s="27">
        <v>96</v>
      </c>
      <c r="J1101" s="30">
        <v>45</v>
      </c>
      <c r="K1101" s="35">
        <f t="shared" si="119"/>
        <v>1015.1555555555556</v>
      </c>
      <c r="L1101" s="32">
        <v>36.6</v>
      </c>
      <c r="M1101" s="32">
        <v>3.88</v>
      </c>
      <c r="N1101" s="32">
        <v>31.9</v>
      </c>
      <c r="O1101" s="33">
        <v>0.54420000000000002</v>
      </c>
      <c r="P1101" s="34">
        <f t="shared" si="120"/>
        <v>552.44765333333339</v>
      </c>
      <c r="Q1101" s="31">
        <f t="shared" si="121"/>
        <v>1671961.2</v>
      </c>
      <c r="R1101" s="36">
        <f t="shared" si="122"/>
        <v>177246.16</v>
      </c>
      <c r="S1101" s="36">
        <f t="shared" si="123"/>
        <v>1457255.8</v>
      </c>
      <c r="T1101" s="36">
        <f t="shared" si="124"/>
        <v>24860.144400000001</v>
      </c>
      <c r="U1101" s="36">
        <f t="shared" si="125"/>
        <v>25236913.699573334</v>
      </c>
    </row>
    <row r="1102" spans="1:21" s="27" customFormat="1" x14ac:dyDescent="0.2">
      <c r="A1102" s="13">
        <v>2017</v>
      </c>
      <c r="B1102" s="13" t="s">
        <v>17</v>
      </c>
      <c r="C1102" s="14"/>
      <c r="D1102" s="13" t="s">
        <v>83</v>
      </c>
      <c r="E1102" s="27" t="s">
        <v>44</v>
      </c>
      <c r="F1102" s="27" t="s">
        <v>97</v>
      </c>
      <c r="G1102" s="28" t="s">
        <v>87</v>
      </c>
      <c r="H1102" s="35">
        <v>37506</v>
      </c>
      <c r="I1102" s="27">
        <v>76</v>
      </c>
      <c r="J1102" s="30">
        <v>101</v>
      </c>
      <c r="K1102" s="35">
        <f t="shared" si="119"/>
        <v>371.34653465346537</v>
      </c>
      <c r="L1102" s="32">
        <v>34.299999999999997</v>
      </c>
      <c r="M1102" s="32">
        <v>4.09</v>
      </c>
      <c r="N1102" s="32">
        <v>29</v>
      </c>
      <c r="O1102" s="33">
        <v>0.48049999999999998</v>
      </c>
      <c r="P1102" s="34">
        <f t="shared" si="120"/>
        <v>178.43200990099007</v>
      </c>
      <c r="Q1102" s="31">
        <f t="shared" si="121"/>
        <v>1286455.7999999998</v>
      </c>
      <c r="R1102" s="36">
        <f t="shared" si="122"/>
        <v>153399.54</v>
      </c>
      <c r="S1102" s="36">
        <f t="shared" si="123"/>
        <v>1087674</v>
      </c>
      <c r="T1102" s="36">
        <f t="shared" si="124"/>
        <v>18021.632999999998</v>
      </c>
      <c r="U1102" s="36">
        <f t="shared" si="125"/>
        <v>6692270.9633465335</v>
      </c>
    </row>
    <row r="1103" spans="1:21" s="27" customFormat="1" x14ac:dyDescent="0.2">
      <c r="A1103" s="13">
        <v>2017</v>
      </c>
      <c r="B1103" s="13" t="s">
        <v>17</v>
      </c>
      <c r="C1103" s="14"/>
      <c r="D1103" s="13" t="s">
        <v>83</v>
      </c>
      <c r="E1103" s="27" t="s">
        <v>44</v>
      </c>
      <c r="F1103" s="27" t="s">
        <v>97</v>
      </c>
      <c r="G1103" s="28" t="s">
        <v>87</v>
      </c>
      <c r="H1103" s="35">
        <v>79801</v>
      </c>
      <c r="I1103" s="27">
        <v>163</v>
      </c>
      <c r="J1103" s="30">
        <v>221</v>
      </c>
      <c r="K1103" s="35">
        <f t="shared" si="119"/>
        <v>361.09049773755657</v>
      </c>
      <c r="L1103" s="32">
        <v>33.1</v>
      </c>
      <c r="M1103" s="32">
        <v>4.17</v>
      </c>
      <c r="N1103" s="32">
        <v>27.6</v>
      </c>
      <c r="O1103" s="33">
        <v>0.45639999999999997</v>
      </c>
      <c r="P1103" s="34">
        <f t="shared" si="120"/>
        <v>164.80170316742081</v>
      </c>
      <c r="Q1103" s="31">
        <f t="shared" si="121"/>
        <v>2641413.1</v>
      </c>
      <c r="R1103" s="36">
        <f t="shared" si="122"/>
        <v>332770.17</v>
      </c>
      <c r="S1103" s="36">
        <f t="shared" si="123"/>
        <v>2202507.6</v>
      </c>
      <c r="T1103" s="36">
        <f t="shared" si="124"/>
        <v>36421.176399999997</v>
      </c>
      <c r="U1103" s="36">
        <f t="shared" si="125"/>
        <v>13151340.714463348</v>
      </c>
    </row>
    <row r="1104" spans="1:21" s="27" customFormat="1" x14ac:dyDescent="0.2">
      <c r="A1104" s="13">
        <v>2017</v>
      </c>
      <c r="B1104" s="13" t="s">
        <v>17</v>
      </c>
      <c r="C1104" s="14"/>
      <c r="D1104" s="13" t="s">
        <v>83</v>
      </c>
      <c r="E1104" s="27" t="s">
        <v>44</v>
      </c>
      <c r="F1104" s="27" t="s">
        <v>97</v>
      </c>
      <c r="G1104" s="28" t="s">
        <v>87</v>
      </c>
      <c r="H1104" s="35">
        <v>136729</v>
      </c>
      <c r="I1104" s="27">
        <v>279</v>
      </c>
      <c r="J1104" s="30">
        <v>359</v>
      </c>
      <c r="K1104" s="35">
        <f t="shared" si="119"/>
        <v>380.86072423398326</v>
      </c>
      <c r="L1104" s="32">
        <v>33.200000000000003</v>
      </c>
      <c r="M1104" s="32">
        <v>4.08</v>
      </c>
      <c r="N1104" s="32">
        <v>27.8</v>
      </c>
      <c r="O1104" s="33">
        <v>0.46139999999999998</v>
      </c>
      <c r="P1104" s="34">
        <f t="shared" si="120"/>
        <v>175.72913816155986</v>
      </c>
      <c r="Q1104" s="31">
        <f t="shared" si="121"/>
        <v>4539402.8000000007</v>
      </c>
      <c r="R1104" s="36">
        <f t="shared" si="122"/>
        <v>557854.32000000007</v>
      </c>
      <c r="S1104" s="36">
        <f t="shared" si="123"/>
        <v>3801066.2</v>
      </c>
      <c r="T1104" s="36">
        <f t="shared" si="124"/>
        <v>63086.760599999994</v>
      </c>
      <c r="U1104" s="36">
        <f t="shared" si="125"/>
        <v>24027269.331691917</v>
      </c>
    </row>
    <row r="1105" spans="1:21" s="27" customFormat="1" x14ac:dyDescent="0.2">
      <c r="A1105" s="13">
        <v>2017</v>
      </c>
      <c r="B1105" s="13" t="s">
        <v>17</v>
      </c>
      <c r="C1105" s="14"/>
      <c r="D1105" s="13" t="s">
        <v>83</v>
      </c>
      <c r="E1105" s="27" t="s">
        <v>44</v>
      </c>
      <c r="F1105" s="27" t="s">
        <v>32</v>
      </c>
      <c r="G1105" s="28" t="s">
        <v>62</v>
      </c>
      <c r="H1105" s="35">
        <v>16042</v>
      </c>
      <c r="I1105" s="27">
        <v>34</v>
      </c>
      <c r="J1105" s="30">
        <v>40</v>
      </c>
      <c r="K1105" s="35">
        <f t="shared" si="119"/>
        <v>401.05</v>
      </c>
      <c r="L1105" s="32">
        <v>38.4</v>
      </c>
      <c r="M1105" s="32">
        <v>3.87</v>
      </c>
      <c r="N1105" s="32">
        <v>32.4</v>
      </c>
      <c r="O1105" s="33">
        <v>0.54020000000000001</v>
      </c>
      <c r="P1105" s="34">
        <f t="shared" si="120"/>
        <v>216.64721</v>
      </c>
      <c r="Q1105" s="31">
        <f t="shared" si="121"/>
        <v>616012.79999999993</v>
      </c>
      <c r="R1105" s="36">
        <f t="shared" si="122"/>
        <v>62082.54</v>
      </c>
      <c r="S1105" s="36">
        <f t="shared" si="123"/>
        <v>519760.8</v>
      </c>
      <c r="T1105" s="36">
        <f t="shared" si="124"/>
        <v>8665.8883999999998</v>
      </c>
      <c r="U1105" s="36">
        <f t="shared" si="125"/>
        <v>3475454.5428200001</v>
      </c>
    </row>
    <row r="1106" spans="1:21" s="27" customFormat="1" x14ac:dyDescent="0.2">
      <c r="A1106" s="13">
        <v>2017</v>
      </c>
      <c r="B1106" s="13" t="s">
        <v>39</v>
      </c>
      <c r="C1106" s="14"/>
      <c r="D1106" s="13" t="s">
        <v>83</v>
      </c>
      <c r="E1106" s="27" t="s">
        <v>44</v>
      </c>
      <c r="F1106" s="27" t="s">
        <v>97</v>
      </c>
      <c r="G1106" s="28" t="s">
        <v>85</v>
      </c>
      <c r="H1106" s="35">
        <v>50792</v>
      </c>
      <c r="I1106" s="27">
        <v>105</v>
      </c>
      <c r="J1106" s="30">
        <v>40</v>
      </c>
      <c r="K1106" s="35">
        <f t="shared" si="119"/>
        <v>1269.8</v>
      </c>
      <c r="L1106" s="32">
        <v>34.06</v>
      </c>
      <c r="M1106" s="32">
        <v>4.32</v>
      </c>
      <c r="N1106" s="32">
        <v>26.92</v>
      </c>
      <c r="O1106" s="33">
        <v>0.50160000000000005</v>
      </c>
      <c r="P1106" s="34">
        <f t="shared" si="120"/>
        <v>636.93168000000003</v>
      </c>
      <c r="Q1106" s="31">
        <f t="shared" si="121"/>
        <v>1729975.52</v>
      </c>
      <c r="R1106" s="36">
        <f t="shared" si="122"/>
        <v>219421.44</v>
      </c>
      <c r="S1106" s="36">
        <f t="shared" si="123"/>
        <v>1367320.6400000001</v>
      </c>
      <c r="T1106" s="36">
        <f t="shared" si="124"/>
        <v>25477.267200000002</v>
      </c>
      <c r="U1106" s="36">
        <f t="shared" si="125"/>
        <v>32351033.890560001</v>
      </c>
    </row>
    <row r="1107" spans="1:21" s="27" customFormat="1" x14ac:dyDescent="0.2">
      <c r="A1107" s="13">
        <v>2017</v>
      </c>
      <c r="B1107" s="13" t="s">
        <v>17</v>
      </c>
      <c r="C1107" s="14"/>
      <c r="D1107" s="13" t="s">
        <v>82</v>
      </c>
      <c r="E1107" s="27" t="s">
        <v>42</v>
      </c>
      <c r="F1107" s="27" t="s">
        <v>43</v>
      </c>
      <c r="G1107" s="28" t="s">
        <v>85</v>
      </c>
      <c r="H1107" s="35">
        <v>91783</v>
      </c>
      <c r="I1107" s="27">
        <v>189</v>
      </c>
      <c r="J1107" s="30">
        <v>55</v>
      </c>
      <c r="K1107" s="35">
        <f t="shared" si="119"/>
        <v>1668.7818181818182</v>
      </c>
      <c r="L1107" s="32">
        <v>37.130000000000003</v>
      </c>
      <c r="M1107" s="32">
        <v>4.33</v>
      </c>
      <c r="N1107" s="32">
        <v>29.21</v>
      </c>
      <c r="O1107" s="33">
        <v>0.52874500000000002</v>
      </c>
      <c r="P1107" s="34">
        <f t="shared" si="120"/>
        <v>882.36004245454546</v>
      </c>
      <c r="Q1107" s="31">
        <f t="shared" si="121"/>
        <v>3407902.79</v>
      </c>
      <c r="R1107" s="36">
        <f t="shared" si="122"/>
        <v>397420.39</v>
      </c>
      <c r="S1107" s="36">
        <f t="shared" si="123"/>
        <v>2680981.4300000002</v>
      </c>
      <c r="T1107" s="36">
        <f t="shared" si="124"/>
        <v>48529.802335</v>
      </c>
      <c r="U1107" s="36">
        <f t="shared" si="125"/>
        <v>80985651.776605546</v>
      </c>
    </row>
    <row r="1108" spans="1:21" s="27" customFormat="1" x14ac:dyDescent="0.2">
      <c r="A1108" s="13">
        <v>2017</v>
      </c>
      <c r="B1108" s="13" t="s">
        <v>17</v>
      </c>
      <c r="C1108" s="14"/>
      <c r="D1108" s="13" t="s">
        <v>82</v>
      </c>
      <c r="E1108" s="27" t="s">
        <v>42</v>
      </c>
      <c r="F1108" s="27" t="s">
        <v>43</v>
      </c>
      <c r="G1108" s="28" t="s">
        <v>78</v>
      </c>
      <c r="H1108" s="35">
        <v>58994</v>
      </c>
      <c r="I1108" s="27">
        <v>120</v>
      </c>
      <c r="J1108" s="30">
        <v>37</v>
      </c>
      <c r="K1108" s="35">
        <f t="shared" si="119"/>
        <v>1594.4324324324325</v>
      </c>
      <c r="L1108" s="32">
        <v>38.32</v>
      </c>
      <c r="M1108" s="32">
        <v>4.5199999999999996</v>
      </c>
      <c r="N1108" s="32">
        <v>31.4</v>
      </c>
      <c r="O1108" s="33">
        <v>0.52153799999999995</v>
      </c>
      <c r="P1108" s="34">
        <f t="shared" si="120"/>
        <v>831.55710194594587</v>
      </c>
      <c r="Q1108" s="31">
        <f t="shared" si="121"/>
        <v>2260650.08</v>
      </c>
      <c r="R1108" s="36">
        <f t="shared" si="122"/>
        <v>266652.87999999995</v>
      </c>
      <c r="S1108" s="36">
        <f t="shared" si="123"/>
        <v>1852411.5999999999</v>
      </c>
      <c r="T1108" s="36">
        <f t="shared" si="124"/>
        <v>30767.612771999997</v>
      </c>
      <c r="U1108" s="36">
        <f t="shared" si="125"/>
        <v>49056879.67219913</v>
      </c>
    </row>
    <row r="1109" spans="1:21" s="27" customFormat="1" x14ac:dyDescent="0.2">
      <c r="A1109" s="13">
        <v>2017</v>
      </c>
      <c r="B1109" s="13" t="s">
        <v>17</v>
      </c>
      <c r="C1109" s="14"/>
      <c r="D1109" s="13" t="s">
        <v>82</v>
      </c>
      <c r="E1109" s="27" t="s">
        <v>42</v>
      </c>
      <c r="F1109" s="27" t="s">
        <v>43</v>
      </c>
      <c r="G1109" s="28" t="s">
        <v>78</v>
      </c>
      <c r="H1109" s="35">
        <v>50058</v>
      </c>
      <c r="I1109" s="27">
        <v>101</v>
      </c>
      <c r="J1109" s="30">
        <v>37</v>
      </c>
      <c r="K1109" s="35">
        <f t="shared" si="119"/>
        <v>1352.918918918919</v>
      </c>
      <c r="L1109" s="32">
        <v>37.340000000000003</v>
      </c>
      <c r="M1109" s="32">
        <v>4.83</v>
      </c>
      <c r="N1109" s="32">
        <v>31.49</v>
      </c>
      <c r="O1109" s="33">
        <v>0.53462900000000002</v>
      </c>
      <c r="P1109" s="34">
        <f t="shared" si="120"/>
        <v>723.30968870270272</v>
      </c>
      <c r="Q1109" s="31">
        <f t="shared" si="121"/>
        <v>1869165.7200000002</v>
      </c>
      <c r="R1109" s="36">
        <f t="shared" si="122"/>
        <v>241780.14</v>
      </c>
      <c r="S1109" s="36">
        <f t="shared" si="123"/>
        <v>1576326.42</v>
      </c>
      <c r="T1109" s="36">
        <f t="shared" si="124"/>
        <v>26762.458482000002</v>
      </c>
      <c r="U1109" s="36">
        <f t="shared" si="125"/>
        <v>36207436.397079892</v>
      </c>
    </row>
    <row r="1110" spans="1:21" s="27" customFormat="1" x14ac:dyDescent="0.2">
      <c r="A1110" s="13">
        <v>2017</v>
      </c>
      <c r="B1110" s="13" t="s">
        <v>17</v>
      </c>
      <c r="C1110" s="14"/>
      <c r="D1110" s="13" t="s">
        <v>82</v>
      </c>
      <c r="E1110" s="27" t="s">
        <v>42</v>
      </c>
      <c r="F1110" s="27" t="s">
        <v>43</v>
      </c>
      <c r="G1110" s="28" t="s">
        <v>78</v>
      </c>
      <c r="H1110" s="35">
        <v>133709</v>
      </c>
      <c r="I1110" s="27">
        <v>268</v>
      </c>
      <c r="J1110" s="30">
        <v>112</v>
      </c>
      <c r="K1110" s="35">
        <f t="shared" si="119"/>
        <v>1193.8303571428571</v>
      </c>
      <c r="L1110" s="32">
        <v>37.56</v>
      </c>
      <c r="M1110" s="32">
        <v>4.95</v>
      </c>
      <c r="N1110" s="32">
        <v>31.87</v>
      </c>
      <c r="O1110" s="33">
        <v>0.52498699999999998</v>
      </c>
      <c r="P1110" s="34">
        <f t="shared" si="120"/>
        <v>626.74541770535711</v>
      </c>
      <c r="Q1110" s="31">
        <f t="shared" si="121"/>
        <v>5022110.04</v>
      </c>
      <c r="R1110" s="36">
        <f t="shared" si="122"/>
        <v>661859.55000000005</v>
      </c>
      <c r="S1110" s="36">
        <f t="shared" si="123"/>
        <v>4261305.83</v>
      </c>
      <c r="T1110" s="36">
        <f t="shared" si="124"/>
        <v>70195.486783</v>
      </c>
      <c r="U1110" s="36">
        <f t="shared" si="125"/>
        <v>83801503.055965587</v>
      </c>
    </row>
    <row r="1111" spans="1:21" s="27" customFormat="1" x14ac:dyDescent="0.2">
      <c r="A1111" s="13">
        <v>2017</v>
      </c>
      <c r="B1111" s="13" t="s">
        <v>17</v>
      </c>
      <c r="C1111" s="14"/>
      <c r="D1111" s="13" t="s">
        <v>82</v>
      </c>
      <c r="E1111" s="27" t="s">
        <v>42</v>
      </c>
      <c r="F1111" s="27" t="s">
        <v>43</v>
      </c>
      <c r="G1111" s="28" t="s">
        <v>78</v>
      </c>
      <c r="H1111" s="35">
        <v>54913</v>
      </c>
      <c r="I1111" s="27">
        <v>109</v>
      </c>
      <c r="J1111" s="30">
        <v>50</v>
      </c>
      <c r="K1111" s="35">
        <f t="shared" si="119"/>
        <v>1098.26</v>
      </c>
      <c r="L1111" s="32">
        <v>36.85</v>
      </c>
      <c r="M1111" s="32">
        <v>4.88</v>
      </c>
      <c r="N1111" s="32">
        <v>30</v>
      </c>
      <c r="O1111" s="33">
        <v>0.53218699999999997</v>
      </c>
      <c r="P1111" s="34">
        <f t="shared" si="120"/>
        <v>584.47969461999992</v>
      </c>
      <c r="Q1111" s="31">
        <f t="shared" si="121"/>
        <v>2023544.05</v>
      </c>
      <c r="R1111" s="36">
        <f t="shared" si="122"/>
        <v>267975.44</v>
      </c>
      <c r="S1111" s="36">
        <f t="shared" si="123"/>
        <v>1647390</v>
      </c>
      <c r="T1111" s="36">
        <f t="shared" si="124"/>
        <v>29223.984730999997</v>
      </c>
      <c r="U1111" s="36">
        <f t="shared" si="125"/>
        <v>32095533.470668055</v>
      </c>
    </row>
    <row r="1112" spans="1:21" s="27" customFormat="1" x14ac:dyDescent="0.2">
      <c r="A1112" s="13">
        <v>2017</v>
      </c>
      <c r="B1112" s="13" t="s">
        <v>39</v>
      </c>
      <c r="C1112" s="14">
        <v>3.5</v>
      </c>
      <c r="D1112" s="13" t="s">
        <v>83</v>
      </c>
      <c r="E1112" s="27" t="s">
        <v>44</v>
      </c>
      <c r="F1112" s="27" t="s">
        <v>16</v>
      </c>
      <c r="G1112" s="28" t="s">
        <v>78</v>
      </c>
      <c r="H1112" s="35">
        <v>185247</v>
      </c>
      <c r="I1112" s="27">
        <v>384</v>
      </c>
      <c r="J1112" s="30">
        <v>120</v>
      </c>
      <c r="K1112" s="35">
        <f t="shared" si="119"/>
        <v>1543.7249999999999</v>
      </c>
      <c r="L1112" s="32">
        <v>35.299999999999997</v>
      </c>
      <c r="M1112" s="32">
        <v>3.78</v>
      </c>
      <c r="N1112" s="32">
        <v>27.47</v>
      </c>
      <c r="O1112" s="33">
        <v>0.510799</v>
      </c>
      <c r="P1112" s="34">
        <f t="shared" si="120"/>
        <v>788.53318627500005</v>
      </c>
      <c r="Q1112" s="31">
        <f t="shared" si="121"/>
        <v>6539219.0999999996</v>
      </c>
      <c r="R1112" s="36">
        <f t="shared" si="122"/>
        <v>700233.65999999992</v>
      </c>
      <c r="S1112" s="36">
        <f t="shared" si="123"/>
        <v>5088735.09</v>
      </c>
      <c r="T1112" s="36">
        <f t="shared" si="124"/>
        <v>94623.982352999999</v>
      </c>
      <c r="U1112" s="36">
        <f t="shared" si="125"/>
        <v>146073407.15788493</v>
      </c>
    </row>
    <row r="1113" spans="1:21" s="27" customFormat="1" x14ac:dyDescent="0.2">
      <c r="A1113" s="13">
        <v>2017</v>
      </c>
      <c r="B1113" s="13" t="s">
        <v>39</v>
      </c>
      <c r="C1113" s="14">
        <v>3.8</v>
      </c>
      <c r="D1113" s="13" t="s">
        <v>83</v>
      </c>
      <c r="E1113" s="27" t="s">
        <v>44</v>
      </c>
      <c r="F1113" s="27" t="s">
        <v>16</v>
      </c>
      <c r="G1113" s="28" t="s">
        <v>78</v>
      </c>
      <c r="H1113" s="35">
        <v>202809</v>
      </c>
      <c r="I1113" s="27">
        <v>416</v>
      </c>
      <c r="J1113" s="30">
        <v>120</v>
      </c>
      <c r="K1113" s="35">
        <f t="shared" si="119"/>
        <v>1690.075</v>
      </c>
      <c r="L1113" s="32">
        <v>35.200000000000003</v>
      </c>
      <c r="M1113" s="32">
        <v>3.8</v>
      </c>
      <c r="N1113" s="32">
        <v>28.3</v>
      </c>
      <c r="O1113" s="33">
        <v>0.51870000000000005</v>
      </c>
      <c r="P1113" s="34">
        <f t="shared" si="120"/>
        <v>876.64190250000001</v>
      </c>
      <c r="Q1113" s="31">
        <f t="shared" si="121"/>
        <v>7138876.8000000007</v>
      </c>
      <c r="R1113" s="36">
        <f t="shared" si="122"/>
        <v>770674.2</v>
      </c>
      <c r="S1113" s="36">
        <f t="shared" si="123"/>
        <v>5739494.7000000002</v>
      </c>
      <c r="T1113" s="36">
        <f t="shared" si="124"/>
        <v>105197.02830000001</v>
      </c>
      <c r="U1113" s="36">
        <f t="shared" si="125"/>
        <v>177790867.60412249</v>
      </c>
    </row>
    <row r="1114" spans="1:21" s="27" customFormat="1" x14ac:dyDescent="0.2">
      <c r="A1114" s="13">
        <v>2017</v>
      </c>
      <c r="B1114" s="13" t="s">
        <v>39</v>
      </c>
      <c r="C1114" s="14">
        <v>3</v>
      </c>
      <c r="D1114" s="13" t="s">
        <v>83</v>
      </c>
      <c r="E1114" s="27" t="s">
        <v>44</v>
      </c>
      <c r="F1114" s="27" t="s">
        <v>16</v>
      </c>
      <c r="G1114" s="28" t="s">
        <v>78</v>
      </c>
      <c r="H1114" s="35">
        <v>98287</v>
      </c>
      <c r="I1114" s="27">
        <v>203</v>
      </c>
      <c r="J1114" s="30">
        <v>60</v>
      </c>
      <c r="K1114" s="35">
        <f t="shared" si="119"/>
        <v>1638.1166666666666</v>
      </c>
      <c r="L1114" s="32">
        <v>34.630000000000003</v>
      </c>
      <c r="M1114" s="32">
        <v>4.01</v>
      </c>
      <c r="N1114" s="32">
        <v>26.73</v>
      </c>
      <c r="O1114" s="33">
        <v>0.50783299999999998</v>
      </c>
      <c r="P1114" s="34">
        <f t="shared" si="120"/>
        <v>831.88970118333339</v>
      </c>
      <c r="Q1114" s="31">
        <f t="shared" si="121"/>
        <v>3403678.81</v>
      </c>
      <c r="R1114" s="36">
        <f t="shared" si="122"/>
        <v>394130.87</v>
      </c>
      <c r="S1114" s="36">
        <f t="shared" si="123"/>
        <v>2627211.5100000002</v>
      </c>
      <c r="T1114" s="36">
        <f t="shared" si="124"/>
        <v>49913.382071</v>
      </c>
      <c r="U1114" s="36">
        <f t="shared" si="125"/>
        <v>81763943.060206294</v>
      </c>
    </row>
    <row r="1115" spans="1:21" s="27" customFormat="1" x14ac:dyDescent="0.2">
      <c r="A1115" s="13">
        <v>2017</v>
      </c>
      <c r="B1115" s="13" t="s">
        <v>39</v>
      </c>
      <c r="C1115" s="14">
        <v>3.5</v>
      </c>
      <c r="D1115" s="13" t="s">
        <v>83</v>
      </c>
      <c r="E1115" s="27" t="s">
        <v>44</v>
      </c>
      <c r="F1115" s="27" t="s">
        <v>16</v>
      </c>
      <c r="G1115" s="28" t="s">
        <v>78</v>
      </c>
      <c r="H1115" s="35">
        <v>115524</v>
      </c>
      <c r="I1115" s="27">
        <v>239</v>
      </c>
      <c r="J1115" s="30">
        <v>60</v>
      </c>
      <c r="K1115" s="35">
        <f t="shared" si="119"/>
        <v>1925.4</v>
      </c>
      <c r="L1115" s="32">
        <v>35.409999999999997</v>
      </c>
      <c r="M1115" s="32">
        <v>3.82</v>
      </c>
      <c r="N1115" s="32">
        <v>27.8</v>
      </c>
      <c r="O1115" s="33">
        <v>0.52818500000000002</v>
      </c>
      <c r="P1115" s="34">
        <f t="shared" si="120"/>
        <v>1016.967399</v>
      </c>
      <c r="Q1115" s="31">
        <f t="shared" si="121"/>
        <v>4090704.8399999994</v>
      </c>
      <c r="R1115" s="36">
        <f t="shared" si="122"/>
        <v>441301.68</v>
      </c>
      <c r="S1115" s="36">
        <f t="shared" si="123"/>
        <v>3211567.2</v>
      </c>
      <c r="T1115" s="36">
        <f t="shared" si="124"/>
        <v>61018.043940000003</v>
      </c>
      <c r="U1115" s="36">
        <f t="shared" si="125"/>
        <v>117484141.802076</v>
      </c>
    </row>
    <row r="1116" spans="1:21" s="27" customFormat="1" x14ac:dyDescent="0.2">
      <c r="A1116" s="13">
        <v>2017</v>
      </c>
      <c r="B1116" s="13" t="s">
        <v>17</v>
      </c>
      <c r="C1116" s="14"/>
      <c r="D1116" s="13" t="s">
        <v>83</v>
      </c>
      <c r="E1116" s="27" t="s">
        <v>44</v>
      </c>
      <c r="F1116" s="27" t="s">
        <v>36</v>
      </c>
      <c r="G1116" s="28" t="s">
        <v>79</v>
      </c>
      <c r="H1116" s="35">
        <v>74644</v>
      </c>
      <c r="I1116" s="27">
        <v>155</v>
      </c>
      <c r="J1116" s="30">
        <v>93</v>
      </c>
      <c r="K1116" s="35">
        <f t="shared" si="119"/>
        <v>802.6236559139785</v>
      </c>
      <c r="L1116" s="32">
        <v>35.6</v>
      </c>
      <c r="M1116" s="32">
        <v>4.1900000000000004</v>
      </c>
      <c r="N1116" s="32">
        <v>28.2</v>
      </c>
      <c r="O1116" s="33">
        <v>0.52939999999999998</v>
      </c>
      <c r="P1116" s="34">
        <f t="shared" si="120"/>
        <v>424.90896344086019</v>
      </c>
      <c r="Q1116" s="31">
        <f t="shared" si="121"/>
        <v>2657326.4</v>
      </c>
      <c r="R1116" s="36">
        <f t="shared" si="122"/>
        <v>312758.36000000004</v>
      </c>
      <c r="S1116" s="36">
        <f t="shared" si="123"/>
        <v>2104960.7999999998</v>
      </c>
      <c r="T1116" s="36">
        <f t="shared" si="124"/>
        <v>39516.533599999995</v>
      </c>
      <c r="U1116" s="36">
        <f t="shared" si="125"/>
        <v>31716904.667079568</v>
      </c>
    </row>
    <row r="1117" spans="1:21" s="27" customFormat="1" x14ac:dyDescent="0.2">
      <c r="A1117" s="13">
        <v>2017</v>
      </c>
      <c r="B1117" s="13" t="s">
        <v>117</v>
      </c>
      <c r="C1117" s="14"/>
      <c r="D1117" s="13" t="s">
        <v>82</v>
      </c>
      <c r="E1117" s="27" t="s">
        <v>42</v>
      </c>
      <c r="F1117" s="27" t="s">
        <v>43</v>
      </c>
      <c r="G1117" s="28" t="s">
        <v>78</v>
      </c>
      <c r="H1117" s="35">
        <v>61513</v>
      </c>
      <c r="I1117" s="27">
        <v>124</v>
      </c>
      <c r="J1117" s="30">
        <v>49</v>
      </c>
      <c r="K1117" s="35">
        <f t="shared" si="119"/>
        <v>1255.3673469387754</v>
      </c>
      <c r="L1117" s="32">
        <v>38.369999999999997</v>
      </c>
      <c r="M1117" s="32">
        <v>4.5999999999999996</v>
      </c>
      <c r="N1117" s="32">
        <v>30.79</v>
      </c>
      <c r="O1117" s="33">
        <v>0.52583199999999997</v>
      </c>
      <c r="P1117" s="34">
        <f t="shared" si="120"/>
        <v>660.11232277551017</v>
      </c>
      <c r="Q1117" s="31">
        <f t="shared" si="121"/>
        <v>2360253.81</v>
      </c>
      <c r="R1117" s="36">
        <f t="shared" si="122"/>
        <v>282959.8</v>
      </c>
      <c r="S1117" s="36">
        <f t="shared" si="123"/>
        <v>1893985.27</v>
      </c>
      <c r="T1117" s="36">
        <f t="shared" si="124"/>
        <v>32345.503815999997</v>
      </c>
      <c r="U1117" s="36">
        <f t="shared" si="125"/>
        <v>40605489.310889959</v>
      </c>
    </row>
    <row r="1118" spans="1:21" s="27" customFormat="1" x14ac:dyDescent="0.2">
      <c r="A1118" s="13">
        <v>2017</v>
      </c>
      <c r="B1118" s="13" t="s">
        <v>17</v>
      </c>
      <c r="C1118" s="14"/>
      <c r="D1118" s="13" t="s">
        <v>82</v>
      </c>
      <c r="E1118" s="27" t="s">
        <v>42</v>
      </c>
      <c r="F1118" s="27" t="s">
        <v>43</v>
      </c>
      <c r="G1118" s="28" t="s">
        <v>78</v>
      </c>
      <c r="H1118" s="35">
        <v>45646</v>
      </c>
      <c r="I1118" s="27">
        <v>93</v>
      </c>
      <c r="J1118" s="30">
        <v>38.6</v>
      </c>
      <c r="K1118" s="35">
        <f t="shared" si="119"/>
        <v>1182.5388601036268</v>
      </c>
      <c r="L1118" s="32">
        <v>37.19</v>
      </c>
      <c r="M1118" s="32">
        <v>4.68</v>
      </c>
      <c r="N1118" s="32">
        <v>31.19</v>
      </c>
      <c r="O1118" s="33">
        <v>0.52802499999999997</v>
      </c>
      <c r="P1118" s="34">
        <f t="shared" si="120"/>
        <v>624.41008160621755</v>
      </c>
      <c r="Q1118" s="31">
        <f t="shared" si="121"/>
        <v>1697574.74</v>
      </c>
      <c r="R1118" s="36">
        <f t="shared" si="122"/>
        <v>213623.28</v>
      </c>
      <c r="S1118" s="36">
        <f t="shared" si="123"/>
        <v>1423698.74</v>
      </c>
      <c r="T1118" s="36">
        <f t="shared" si="124"/>
        <v>24102.229149999999</v>
      </c>
      <c r="U1118" s="36">
        <f t="shared" si="125"/>
        <v>28501822.584997404</v>
      </c>
    </row>
    <row r="1119" spans="1:21" s="27" customFormat="1" x14ac:dyDescent="0.2">
      <c r="A1119" s="13">
        <v>2017</v>
      </c>
      <c r="B1119" s="13" t="s">
        <v>17</v>
      </c>
      <c r="C1119" s="14"/>
      <c r="D1119" s="13" t="s">
        <v>82</v>
      </c>
      <c r="E1119" s="27" t="s">
        <v>42</v>
      </c>
      <c r="F1119" s="27" t="s">
        <v>43</v>
      </c>
      <c r="G1119" s="28" t="s">
        <v>84</v>
      </c>
      <c r="H1119" s="35">
        <v>42108</v>
      </c>
      <c r="I1119" s="27">
        <v>87</v>
      </c>
      <c r="J1119" s="30">
        <v>34.299999999999997</v>
      </c>
      <c r="K1119" s="35">
        <f t="shared" si="119"/>
        <v>1227.6384839650148</v>
      </c>
      <c r="L1119" s="32">
        <v>37.15</v>
      </c>
      <c r="M1119" s="32">
        <v>4.53</v>
      </c>
      <c r="N1119" s="32">
        <v>29.74</v>
      </c>
      <c r="O1119" s="33">
        <v>0.52389300000000005</v>
      </c>
      <c r="P1119" s="34">
        <f t="shared" si="120"/>
        <v>643.15120827988346</v>
      </c>
      <c r="Q1119" s="31">
        <f t="shared" si="121"/>
        <v>1564312.2</v>
      </c>
      <c r="R1119" s="36">
        <f t="shared" si="122"/>
        <v>190749.24000000002</v>
      </c>
      <c r="S1119" s="36">
        <f t="shared" si="123"/>
        <v>1252291.92</v>
      </c>
      <c r="T1119" s="36">
        <f t="shared" si="124"/>
        <v>22060.086444</v>
      </c>
      <c r="U1119" s="36">
        <f t="shared" si="125"/>
        <v>27081811.078249332</v>
      </c>
    </row>
    <row r="1120" spans="1:21" s="27" customFormat="1" x14ac:dyDescent="0.2">
      <c r="A1120" s="13">
        <v>2017</v>
      </c>
      <c r="B1120" s="13" t="s">
        <v>17</v>
      </c>
      <c r="C1120" s="14"/>
      <c r="D1120" s="13" t="s">
        <v>82</v>
      </c>
      <c r="E1120" s="27" t="s">
        <v>42</v>
      </c>
      <c r="F1120" s="27" t="s">
        <v>43</v>
      </c>
      <c r="G1120" s="28" t="s">
        <v>84</v>
      </c>
      <c r="H1120" s="35">
        <v>34713</v>
      </c>
      <c r="I1120" s="27">
        <v>72</v>
      </c>
      <c r="J1120" s="30">
        <v>29.4</v>
      </c>
      <c r="K1120" s="35">
        <f t="shared" si="119"/>
        <v>1180.7142857142858</v>
      </c>
      <c r="L1120" s="32">
        <v>36.99</v>
      </c>
      <c r="M1120" s="32">
        <v>4.5599999999999996</v>
      </c>
      <c r="N1120" s="32">
        <v>30.73</v>
      </c>
      <c r="O1120" s="33">
        <v>0.52283999999999997</v>
      </c>
      <c r="P1120" s="34">
        <f t="shared" si="120"/>
        <v>617.32465714285718</v>
      </c>
      <c r="Q1120" s="31">
        <f t="shared" si="121"/>
        <v>1284033.8700000001</v>
      </c>
      <c r="R1120" s="36">
        <f t="shared" si="122"/>
        <v>158291.28</v>
      </c>
      <c r="S1120" s="36">
        <f t="shared" si="123"/>
        <v>1066730.49</v>
      </c>
      <c r="T1120" s="36">
        <f t="shared" si="124"/>
        <v>18149.34492</v>
      </c>
      <c r="U1120" s="36">
        <f t="shared" si="125"/>
        <v>21429190.823400002</v>
      </c>
    </row>
    <row r="1121" spans="1:21" s="27" customFormat="1" x14ac:dyDescent="0.2">
      <c r="A1121" s="13">
        <v>2017</v>
      </c>
      <c r="B1121" s="13" t="s">
        <v>17</v>
      </c>
      <c r="C1121" s="14"/>
      <c r="D1121" s="13" t="s">
        <v>82</v>
      </c>
      <c r="E1121" s="27" t="s">
        <v>42</v>
      </c>
      <c r="F1121" s="27" t="s">
        <v>43</v>
      </c>
      <c r="G1121" s="28" t="s">
        <v>84</v>
      </c>
      <c r="H1121" s="35">
        <v>20786</v>
      </c>
      <c r="I1121" s="27">
        <v>43</v>
      </c>
      <c r="J1121" s="30">
        <v>19.3</v>
      </c>
      <c r="K1121" s="35">
        <f t="shared" si="119"/>
        <v>1076.9948186528497</v>
      </c>
      <c r="L1121" s="32">
        <v>37</v>
      </c>
      <c r="M1121" s="32">
        <v>4.7</v>
      </c>
      <c r="N1121" s="32">
        <v>30.38</v>
      </c>
      <c r="O1121" s="33">
        <v>0.52221099999999998</v>
      </c>
      <c r="P1121" s="34">
        <f t="shared" si="120"/>
        <v>562.41854124352335</v>
      </c>
      <c r="Q1121" s="31">
        <f t="shared" si="121"/>
        <v>769082</v>
      </c>
      <c r="R1121" s="36">
        <f t="shared" si="122"/>
        <v>97694.2</v>
      </c>
      <c r="S1121" s="36">
        <f t="shared" si="123"/>
        <v>631478.67999999993</v>
      </c>
      <c r="T1121" s="36">
        <f t="shared" si="124"/>
        <v>10854.677846</v>
      </c>
      <c r="U1121" s="36">
        <f t="shared" si="125"/>
        <v>11690431.798287876</v>
      </c>
    </row>
    <row r="1122" spans="1:21" s="27" customFormat="1" x14ac:dyDescent="0.2">
      <c r="A1122" s="13">
        <v>2017</v>
      </c>
      <c r="B1122" s="13" t="s">
        <v>17</v>
      </c>
      <c r="C1122" s="14"/>
      <c r="D1122" s="13" t="s">
        <v>82</v>
      </c>
      <c r="E1122" s="27" t="s">
        <v>44</v>
      </c>
      <c r="F1122" s="27" t="s">
        <v>131</v>
      </c>
      <c r="G1122" s="28" t="s">
        <v>79</v>
      </c>
      <c r="H1122" s="35">
        <v>24794</v>
      </c>
      <c r="I1122" s="27">
        <v>50</v>
      </c>
      <c r="J1122" s="30">
        <v>20</v>
      </c>
      <c r="K1122" s="35">
        <f t="shared" si="119"/>
        <v>1239.7</v>
      </c>
      <c r="L1122" s="32">
        <v>35.299999999999997</v>
      </c>
      <c r="M1122" s="32">
        <v>4.6100000000000003</v>
      </c>
      <c r="N1122" s="32">
        <v>26.61</v>
      </c>
      <c r="O1122" s="33">
        <v>0.52206399999999997</v>
      </c>
      <c r="P1122" s="34">
        <f t="shared" si="120"/>
        <v>647.20274080000002</v>
      </c>
      <c r="Q1122" s="31">
        <f t="shared" si="121"/>
        <v>875228.2</v>
      </c>
      <c r="R1122" s="36">
        <f t="shared" si="122"/>
        <v>114300.34000000001</v>
      </c>
      <c r="S1122" s="36">
        <f t="shared" si="123"/>
        <v>659768.34</v>
      </c>
      <c r="T1122" s="36">
        <f t="shared" si="124"/>
        <v>12944.054816</v>
      </c>
      <c r="U1122" s="36">
        <f t="shared" si="125"/>
        <v>16046744.7553952</v>
      </c>
    </row>
    <row r="1123" spans="1:21" s="27" customFormat="1" x14ac:dyDescent="0.2">
      <c r="A1123" s="13">
        <v>2017</v>
      </c>
      <c r="B1123" s="13" t="s">
        <v>39</v>
      </c>
      <c r="C1123" s="14">
        <v>4</v>
      </c>
      <c r="D1123" s="13" t="s">
        <v>82</v>
      </c>
      <c r="E1123" s="27" t="s">
        <v>44</v>
      </c>
      <c r="F1123" s="27" t="s">
        <v>16</v>
      </c>
      <c r="G1123" s="28" t="s">
        <v>99</v>
      </c>
      <c r="H1123" s="35">
        <v>63353</v>
      </c>
      <c r="I1123" s="27">
        <v>130</v>
      </c>
      <c r="J1123" s="30">
        <v>30</v>
      </c>
      <c r="K1123" s="35">
        <f t="shared" si="119"/>
        <v>2111.7666666666669</v>
      </c>
      <c r="L1123" s="32">
        <v>36.99</v>
      </c>
      <c r="M1123" s="32">
        <v>3.99</v>
      </c>
      <c r="N1123" s="32">
        <v>32.299999999999997</v>
      </c>
      <c r="O1123" s="33">
        <v>0.54999900000000002</v>
      </c>
      <c r="P1123" s="34">
        <f t="shared" si="120"/>
        <v>1161.4695549</v>
      </c>
      <c r="Q1123" s="31">
        <f t="shared" si="121"/>
        <v>2343427.4700000002</v>
      </c>
      <c r="R1123" s="36">
        <f t="shared" si="122"/>
        <v>252778.47</v>
      </c>
      <c r="S1123" s="36">
        <f t="shared" si="123"/>
        <v>2046301.9</v>
      </c>
      <c r="T1123" s="36">
        <f t="shared" si="124"/>
        <v>34844.086647000004</v>
      </c>
      <c r="U1123" s="36">
        <f t="shared" si="125"/>
        <v>73582580.71157971</v>
      </c>
    </row>
    <row r="1124" spans="1:21" s="27" customFormat="1" x14ac:dyDescent="0.2">
      <c r="A1124" s="13">
        <v>2017</v>
      </c>
      <c r="B1124" s="13" t="s">
        <v>17</v>
      </c>
      <c r="C1124" s="14"/>
      <c r="D1124" s="13" t="s">
        <v>82</v>
      </c>
      <c r="E1124" s="27" t="s">
        <v>44</v>
      </c>
      <c r="F1124" s="27" t="s">
        <v>128</v>
      </c>
      <c r="G1124" s="28" t="s">
        <v>79</v>
      </c>
      <c r="H1124" s="35">
        <v>269466</v>
      </c>
      <c r="I1124" s="27">
        <v>549</v>
      </c>
      <c r="J1124" s="30">
        <v>239</v>
      </c>
      <c r="K1124" s="35">
        <f t="shared" si="119"/>
        <v>1127.4728033472804</v>
      </c>
      <c r="L1124" s="32">
        <v>35.5</v>
      </c>
      <c r="M1124" s="32">
        <v>4.3899999999999997</v>
      </c>
      <c r="N1124" s="32">
        <v>28.1</v>
      </c>
      <c r="O1124" s="33">
        <v>0.51929999999999998</v>
      </c>
      <c r="P1124" s="34">
        <f t="shared" si="120"/>
        <v>585.49662677824267</v>
      </c>
      <c r="Q1124" s="31">
        <f t="shared" si="121"/>
        <v>9566043</v>
      </c>
      <c r="R1124" s="36">
        <f t="shared" si="122"/>
        <v>1182955.74</v>
      </c>
      <c r="S1124" s="36">
        <f t="shared" si="123"/>
        <v>7571994.6000000006</v>
      </c>
      <c r="T1124" s="36">
        <f t="shared" si="124"/>
        <v>139933.69380000001</v>
      </c>
      <c r="U1124" s="36">
        <f t="shared" si="125"/>
        <v>157771434.03142595</v>
      </c>
    </row>
    <row r="1125" spans="1:21" s="27" customFormat="1" x14ac:dyDescent="0.2">
      <c r="A1125" s="13">
        <v>2017</v>
      </c>
      <c r="B1125" s="13" t="s">
        <v>17</v>
      </c>
      <c r="C1125" s="14"/>
      <c r="D1125" s="13" t="s">
        <v>82</v>
      </c>
      <c r="E1125" s="27" t="s">
        <v>44</v>
      </c>
      <c r="F1125" s="27" t="s">
        <v>107</v>
      </c>
      <c r="G1125" s="28" t="s">
        <v>99</v>
      </c>
      <c r="H1125" s="35">
        <v>8779</v>
      </c>
      <c r="I1125" s="27">
        <v>18</v>
      </c>
      <c r="J1125" s="30">
        <v>11.33</v>
      </c>
      <c r="K1125" s="35">
        <f t="shared" si="119"/>
        <v>774.84554280670784</v>
      </c>
      <c r="L1125" s="32">
        <v>34.9</v>
      </c>
      <c r="M1125" s="32">
        <v>4.88</v>
      </c>
      <c r="N1125" s="32">
        <v>29.8</v>
      </c>
      <c r="O1125" s="33">
        <v>0.48</v>
      </c>
      <c r="P1125" s="34">
        <f t="shared" si="120"/>
        <v>371.92586054721977</v>
      </c>
      <c r="Q1125" s="31">
        <f t="shared" si="121"/>
        <v>306387.09999999998</v>
      </c>
      <c r="R1125" s="36">
        <f t="shared" si="122"/>
        <v>42841.52</v>
      </c>
      <c r="S1125" s="36">
        <f t="shared" si="123"/>
        <v>261614.2</v>
      </c>
      <c r="T1125" s="36">
        <f t="shared" si="124"/>
        <v>4213.92</v>
      </c>
      <c r="U1125" s="36">
        <f t="shared" si="125"/>
        <v>3265137.1297440422</v>
      </c>
    </row>
    <row r="1126" spans="1:21" s="27" customFormat="1" x14ac:dyDescent="0.2">
      <c r="A1126" s="13">
        <v>2017</v>
      </c>
      <c r="B1126" s="13" t="s">
        <v>17</v>
      </c>
      <c r="C1126" s="14"/>
      <c r="D1126" s="13" t="s">
        <v>82</v>
      </c>
      <c r="E1126" s="27" t="s">
        <v>44</v>
      </c>
      <c r="F1126" s="27" t="s">
        <v>107</v>
      </c>
      <c r="G1126" s="28" t="s">
        <v>103</v>
      </c>
      <c r="H1126" s="35">
        <v>7104</v>
      </c>
      <c r="I1126" s="27">
        <v>14</v>
      </c>
      <c r="J1126" s="30">
        <v>12</v>
      </c>
      <c r="K1126" s="35">
        <f t="shared" si="119"/>
        <v>592</v>
      </c>
      <c r="L1126" s="32">
        <v>36</v>
      </c>
      <c r="M1126" s="32">
        <v>4.9000000000000004</v>
      </c>
      <c r="N1126" s="32">
        <v>29</v>
      </c>
      <c r="O1126" s="33">
        <v>0.50480000000000003</v>
      </c>
      <c r="P1126" s="34">
        <f t="shared" si="120"/>
        <v>298.84160000000003</v>
      </c>
      <c r="Q1126" s="31">
        <f t="shared" si="121"/>
        <v>255744</v>
      </c>
      <c r="R1126" s="36">
        <f t="shared" si="122"/>
        <v>34809.600000000006</v>
      </c>
      <c r="S1126" s="36">
        <f t="shared" si="123"/>
        <v>206016</v>
      </c>
      <c r="T1126" s="36">
        <f t="shared" si="124"/>
        <v>3586.0992000000001</v>
      </c>
      <c r="U1126" s="36">
        <f t="shared" si="125"/>
        <v>2122970.7264</v>
      </c>
    </row>
    <row r="1127" spans="1:21" s="27" customFormat="1" x14ac:dyDescent="0.2">
      <c r="A1127" s="13">
        <v>2017</v>
      </c>
      <c r="B1127" s="13" t="s">
        <v>50</v>
      </c>
      <c r="C1127" s="14">
        <v>2</v>
      </c>
      <c r="D1127" s="13" t="s">
        <v>82</v>
      </c>
      <c r="E1127" s="27" t="s">
        <v>44</v>
      </c>
      <c r="F1127" s="27" t="s">
        <v>107</v>
      </c>
      <c r="G1127" s="28" t="s">
        <v>78</v>
      </c>
      <c r="H1127" s="35">
        <v>43794</v>
      </c>
      <c r="I1127" s="27">
        <v>90</v>
      </c>
      <c r="J1127" s="30">
        <v>25.05</v>
      </c>
      <c r="K1127" s="35">
        <f t="shared" si="119"/>
        <v>1748.2634730538921</v>
      </c>
      <c r="L1127" s="32">
        <v>35.799999999999997</v>
      </c>
      <c r="M1127" s="32">
        <v>3.8</v>
      </c>
      <c r="N1127" s="32">
        <v>29.2</v>
      </c>
      <c r="O1127" s="33">
        <v>0.53839999999999999</v>
      </c>
      <c r="P1127" s="34">
        <f t="shared" si="120"/>
        <v>941.26505389221541</v>
      </c>
      <c r="Q1127" s="31">
        <f t="shared" si="121"/>
        <v>1567825.2</v>
      </c>
      <c r="R1127" s="36">
        <f t="shared" si="122"/>
        <v>166417.19999999998</v>
      </c>
      <c r="S1127" s="36">
        <f t="shared" si="123"/>
        <v>1278784.8</v>
      </c>
      <c r="T1127" s="36">
        <f t="shared" si="124"/>
        <v>23578.689599999998</v>
      </c>
      <c r="U1127" s="36">
        <f t="shared" si="125"/>
        <v>41221761.770155683</v>
      </c>
    </row>
    <row r="1128" spans="1:21" s="27" customFormat="1" x14ac:dyDescent="0.2">
      <c r="A1128" s="13">
        <v>2017</v>
      </c>
      <c r="B1128" s="13" t="s">
        <v>50</v>
      </c>
      <c r="C1128" s="14">
        <v>2</v>
      </c>
      <c r="D1128" s="13" t="s">
        <v>82</v>
      </c>
      <c r="E1128" s="27" t="s">
        <v>44</v>
      </c>
      <c r="F1128" s="27" t="s">
        <v>107</v>
      </c>
      <c r="G1128" s="28" t="s">
        <v>99</v>
      </c>
      <c r="H1128" s="35">
        <v>27940</v>
      </c>
      <c r="I1128" s="27">
        <v>58</v>
      </c>
      <c r="J1128" s="30">
        <v>15.7</v>
      </c>
      <c r="K1128" s="35">
        <f t="shared" si="119"/>
        <v>1779.6178343949045</v>
      </c>
      <c r="L1128" s="32">
        <v>36</v>
      </c>
      <c r="M1128" s="32">
        <v>3.97</v>
      </c>
      <c r="N1128" s="32">
        <v>30.8</v>
      </c>
      <c r="O1128" s="33">
        <v>0.54330000000000001</v>
      </c>
      <c r="P1128" s="34">
        <f t="shared" si="120"/>
        <v>966.86636942675159</v>
      </c>
      <c r="Q1128" s="31">
        <f t="shared" si="121"/>
        <v>1005840</v>
      </c>
      <c r="R1128" s="36">
        <f t="shared" si="122"/>
        <v>110921.8</v>
      </c>
      <c r="S1128" s="36">
        <f t="shared" si="123"/>
        <v>860552</v>
      </c>
      <c r="T1128" s="36">
        <f t="shared" si="124"/>
        <v>15179.802</v>
      </c>
      <c r="U1128" s="36">
        <f t="shared" si="125"/>
        <v>27014246.361783441</v>
      </c>
    </row>
    <row r="1129" spans="1:21" s="27" customFormat="1" x14ac:dyDescent="0.2">
      <c r="A1129" s="13">
        <v>2017</v>
      </c>
      <c r="B1129" s="13" t="s">
        <v>50</v>
      </c>
      <c r="C1129" s="14">
        <v>2</v>
      </c>
      <c r="D1129" s="13" t="s">
        <v>82</v>
      </c>
      <c r="E1129" s="27" t="s">
        <v>44</v>
      </c>
      <c r="F1129" s="27" t="s">
        <v>107</v>
      </c>
      <c r="G1129" s="28" t="s">
        <v>88</v>
      </c>
      <c r="H1129" s="35">
        <v>48599</v>
      </c>
      <c r="I1129" s="27">
        <v>94</v>
      </c>
      <c r="J1129" s="30">
        <v>26</v>
      </c>
      <c r="K1129" s="35">
        <f t="shared" si="119"/>
        <v>1869.1923076923076</v>
      </c>
      <c r="L1129" s="32">
        <v>36.299999999999997</v>
      </c>
      <c r="M1129" s="32">
        <v>4.24</v>
      </c>
      <c r="N1129" s="32">
        <v>31</v>
      </c>
      <c r="O1129" s="33">
        <v>0.53410000000000002</v>
      </c>
      <c r="P1129" s="34">
        <f t="shared" si="120"/>
        <v>998.33561153846154</v>
      </c>
      <c r="Q1129" s="31">
        <f t="shared" si="121"/>
        <v>1764143.7</v>
      </c>
      <c r="R1129" s="36">
        <f t="shared" si="122"/>
        <v>206059.76</v>
      </c>
      <c r="S1129" s="36">
        <f t="shared" si="123"/>
        <v>1506569</v>
      </c>
      <c r="T1129" s="36">
        <f t="shared" si="124"/>
        <v>25956.725900000001</v>
      </c>
      <c r="U1129" s="36">
        <f t="shared" si="125"/>
        <v>48518112.385157689</v>
      </c>
    </row>
    <row r="1130" spans="1:21" s="27" customFormat="1" x14ac:dyDescent="0.2">
      <c r="A1130" s="13">
        <v>2017</v>
      </c>
      <c r="B1130" s="13" t="s">
        <v>50</v>
      </c>
      <c r="C1130" s="14">
        <v>2</v>
      </c>
      <c r="D1130" s="13" t="s">
        <v>82</v>
      </c>
      <c r="E1130" s="27" t="s">
        <v>44</v>
      </c>
      <c r="F1130" s="27" t="s">
        <v>107</v>
      </c>
      <c r="G1130" s="28" t="s">
        <v>103</v>
      </c>
      <c r="H1130" s="35">
        <v>28027</v>
      </c>
      <c r="I1130" s="27">
        <v>57</v>
      </c>
      <c r="J1130" s="30">
        <v>13.93</v>
      </c>
      <c r="K1130" s="35">
        <f t="shared" si="119"/>
        <v>2011.9885139985643</v>
      </c>
      <c r="L1130" s="32">
        <v>36.700000000000003</v>
      </c>
      <c r="M1130" s="32">
        <v>4.03</v>
      </c>
      <c r="N1130" s="32">
        <v>30</v>
      </c>
      <c r="O1130" s="33">
        <v>0.52390000000000003</v>
      </c>
      <c r="P1130" s="34">
        <f t="shared" si="120"/>
        <v>1054.080782483848</v>
      </c>
      <c r="Q1130" s="31">
        <f t="shared" si="121"/>
        <v>1028590.9</v>
      </c>
      <c r="R1130" s="36">
        <f t="shared" si="122"/>
        <v>112948.81000000001</v>
      </c>
      <c r="S1130" s="36">
        <f t="shared" si="123"/>
        <v>840810</v>
      </c>
      <c r="T1130" s="36">
        <f t="shared" si="124"/>
        <v>14683.345300000001</v>
      </c>
      <c r="U1130" s="36">
        <f t="shared" si="125"/>
        <v>29542722.090674806</v>
      </c>
    </row>
    <row r="1131" spans="1:21" s="27" customFormat="1" x14ac:dyDescent="0.2">
      <c r="A1131" s="13">
        <v>2017</v>
      </c>
      <c r="B1131" s="13" t="s">
        <v>39</v>
      </c>
      <c r="C1131" s="14">
        <v>4.5</v>
      </c>
      <c r="D1131" s="13" t="s">
        <v>82</v>
      </c>
      <c r="E1131" s="27" t="s">
        <v>44</v>
      </c>
      <c r="F1131" s="27" t="s">
        <v>107</v>
      </c>
      <c r="G1131" s="28" t="s">
        <v>79</v>
      </c>
      <c r="H1131" s="35">
        <v>50292</v>
      </c>
      <c r="I1131" s="27">
        <v>104</v>
      </c>
      <c r="J1131" s="30">
        <v>42.73</v>
      </c>
      <c r="K1131" s="35">
        <f t="shared" si="119"/>
        <v>1176.9716826585538</v>
      </c>
      <c r="L1131" s="32">
        <v>35.700000000000003</v>
      </c>
      <c r="M1131" s="32">
        <v>3.68</v>
      </c>
      <c r="N1131" s="32">
        <v>28</v>
      </c>
      <c r="O1131" s="33">
        <v>0.53100000000000003</v>
      </c>
      <c r="P1131" s="34">
        <f t="shared" si="120"/>
        <v>624.97196349169201</v>
      </c>
      <c r="Q1131" s="31">
        <f t="shared" si="121"/>
        <v>1795424.4000000001</v>
      </c>
      <c r="R1131" s="36">
        <f t="shared" si="122"/>
        <v>185074.56</v>
      </c>
      <c r="S1131" s="36">
        <f t="shared" si="123"/>
        <v>1408176</v>
      </c>
      <c r="T1131" s="36">
        <f t="shared" si="124"/>
        <v>26705.052</v>
      </c>
      <c r="U1131" s="36">
        <f t="shared" si="125"/>
        <v>31431089.987924173</v>
      </c>
    </row>
    <row r="1132" spans="1:21" s="27" customFormat="1" x14ac:dyDescent="0.2">
      <c r="A1132" s="13">
        <v>2017</v>
      </c>
      <c r="B1132" s="13" t="s">
        <v>132</v>
      </c>
      <c r="C1132" s="14">
        <v>4.5</v>
      </c>
      <c r="D1132" s="13" t="s">
        <v>82</v>
      </c>
      <c r="E1132" s="27" t="s">
        <v>44</v>
      </c>
      <c r="F1132" s="27" t="s">
        <v>107</v>
      </c>
      <c r="G1132" s="28" t="s">
        <v>99</v>
      </c>
      <c r="H1132" s="35">
        <v>95795</v>
      </c>
      <c r="I1132" s="27">
        <v>195</v>
      </c>
      <c r="J1132" s="30">
        <v>57.27</v>
      </c>
      <c r="K1132" s="35">
        <f t="shared" si="119"/>
        <v>1672.6907630522087</v>
      </c>
      <c r="L1132" s="32">
        <v>35.700000000000003</v>
      </c>
      <c r="M1132" s="32">
        <v>3.93</v>
      </c>
      <c r="N1132" s="32">
        <v>31.8</v>
      </c>
      <c r="O1132" s="33">
        <v>0.53739999999999999</v>
      </c>
      <c r="P1132" s="34">
        <f t="shared" si="120"/>
        <v>898.90401606425701</v>
      </c>
      <c r="Q1132" s="31">
        <f t="shared" si="121"/>
        <v>3419881.5000000005</v>
      </c>
      <c r="R1132" s="36">
        <f t="shared" si="122"/>
        <v>376474.35000000003</v>
      </c>
      <c r="S1132" s="36">
        <f t="shared" si="123"/>
        <v>3046281</v>
      </c>
      <c r="T1132" s="36">
        <f t="shared" si="124"/>
        <v>51480.233</v>
      </c>
      <c r="U1132" s="36">
        <f t="shared" si="125"/>
        <v>86110510.218875498</v>
      </c>
    </row>
    <row r="1133" spans="1:21" s="27" customFormat="1" x14ac:dyDescent="0.2">
      <c r="A1133" s="13">
        <v>2017</v>
      </c>
      <c r="B1133" s="13" t="s">
        <v>50</v>
      </c>
      <c r="C1133" s="14">
        <v>1</v>
      </c>
      <c r="D1133" s="13" t="s">
        <v>82</v>
      </c>
      <c r="E1133" s="27" t="s">
        <v>44</v>
      </c>
      <c r="F1133" s="27" t="s">
        <v>16</v>
      </c>
      <c r="G1133" s="28" t="s">
        <v>103</v>
      </c>
      <c r="H1133" s="35">
        <v>203176</v>
      </c>
      <c r="I1133" s="27">
        <v>416</v>
      </c>
      <c r="J1133" s="30">
        <v>242</v>
      </c>
      <c r="K1133" s="35">
        <f t="shared" si="119"/>
        <v>839.57024793388427</v>
      </c>
      <c r="L1133" s="32">
        <v>37.03</v>
      </c>
      <c r="M1133" s="32">
        <v>4.2300000000000004</v>
      </c>
      <c r="N1133" s="32">
        <v>31.21</v>
      </c>
      <c r="O1133" s="33">
        <v>0.542736</v>
      </c>
      <c r="P1133" s="34">
        <f t="shared" si="120"/>
        <v>455.66499808264462</v>
      </c>
      <c r="Q1133" s="31">
        <f t="shared" si="121"/>
        <v>7523607.2800000003</v>
      </c>
      <c r="R1133" s="36">
        <f t="shared" si="122"/>
        <v>859434.4800000001</v>
      </c>
      <c r="S1133" s="36">
        <f t="shared" si="123"/>
        <v>6341122.96</v>
      </c>
      <c r="T1133" s="36">
        <f t="shared" si="124"/>
        <v>110270.929536</v>
      </c>
      <c r="U1133" s="36">
        <f t="shared" si="125"/>
        <v>92580191.650439397</v>
      </c>
    </row>
    <row r="1134" spans="1:21" s="27" customFormat="1" x14ac:dyDescent="0.2">
      <c r="A1134" s="13">
        <v>2017</v>
      </c>
      <c r="B1134" s="13" t="s">
        <v>50</v>
      </c>
      <c r="C1134" s="14">
        <v>1</v>
      </c>
      <c r="D1134" s="13" t="s">
        <v>82</v>
      </c>
      <c r="E1134" s="27" t="s">
        <v>44</v>
      </c>
      <c r="F1134" s="27" t="s">
        <v>16</v>
      </c>
      <c r="G1134" s="28" t="s">
        <v>136</v>
      </c>
      <c r="H1134" s="35">
        <v>249257</v>
      </c>
      <c r="I1134" s="27">
        <v>510</v>
      </c>
      <c r="J1134" s="30">
        <v>174</v>
      </c>
      <c r="K1134" s="35">
        <f t="shared" si="119"/>
        <v>1432.5114942528735</v>
      </c>
      <c r="L1134" s="32">
        <v>35.770000000000003</v>
      </c>
      <c r="M1134" s="32">
        <v>4.33</v>
      </c>
      <c r="N1134" s="32">
        <v>32.24</v>
      </c>
      <c r="O1134" s="33">
        <v>0.54405300000000001</v>
      </c>
      <c r="P1134" s="34">
        <f t="shared" si="120"/>
        <v>779.36217598275857</v>
      </c>
      <c r="Q1134" s="31">
        <f t="shared" si="121"/>
        <v>8915922.8900000006</v>
      </c>
      <c r="R1134" s="36">
        <f t="shared" si="122"/>
        <v>1079282.81</v>
      </c>
      <c r="S1134" s="36">
        <f t="shared" si="123"/>
        <v>8036045.6800000006</v>
      </c>
      <c r="T1134" s="36">
        <f t="shared" si="124"/>
        <v>135609.018621</v>
      </c>
      <c r="U1134" s="36">
        <f t="shared" si="125"/>
        <v>194261477.89893445</v>
      </c>
    </row>
    <row r="1135" spans="1:21" s="27" customFormat="1" x14ac:dyDescent="0.2">
      <c r="A1135" s="13">
        <v>2017</v>
      </c>
      <c r="B1135" s="13" t="s">
        <v>50</v>
      </c>
      <c r="C1135" s="14">
        <v>1</v>
      </c>
      <c r="D1135" s="13" t="s">
        <v>82</v>
      </c>
      <c r="E1135" s="27" t="s">
        <v>44</v>
      </c>
      <c r="F1135" s="27" t="s">
        <v>16</v>
      </c>
      <c r="G1135" s="28" t="s">
        <v>136</v>
      </c>
      <c r="H1135" s="35">
        <v>27291</v>
      </c>
      <c r="I1135" s="27">
        <v>56</v>
      </c>
      <c r="J1135" s="30">
        <v>14</v>
      </c>
      <c r="K1135" s="35">
        <f t="shared" si="119"/>
        <v>1949.3571428571429</v>
      </c>
      <c r="L1135" s="32">
        <v>35.979999999999997</v>
      </c>
      <c r="M1135" s="32">
        <v>4.58</v>
      </c>
      <c r="N1135" s="32">
        <v>32.04</v>
      </c>
      <c r="O1135" s="33">
        <v>0.54653300000000005</v>
      </c>
      <c r="P1135" s="34">
        <f t="shared" si="120"/>
        <v>1065.3880073571429</v>
      </c>
      <c r="Q1135" s="31">
        <f t="shared" si="121"/>
        <v>981930.17999999993</v>
      </c>
      <c r="R1135" s="36">
        <f t="shared" si="122"/>
        <v>124992.78</v>
      </c>
      <c r="S1135" s="36">
        <f t="shared" si="123"/>
        <v>874403.64</v>
      </c>
      <c r="T1135" s="36">
        <f t="shared" si="124"/>
        <v>14915.432103000001</v>
      </c>
      <c r="U1135" s="36">
        <f t="shared" si="125"/>
        <v>29075504.108783785</v>
      </c>
    </row>
    <row r="1136" spans="1:21" s="27" customFormat="1" x14ac:dyDescent="0.2">
      <c r="A1136" s="13">
        <v>2017</v>
      </c>
      <c r="B1136" s="13" t="s">
        <v>50</v>
      </c>
      <c r="C1136" s="14">
        <v>1</v>
      </c>
      <c r="D1136" s="13" t="s">
        <v>82</v>
      </c>
      <c r="E1136" s="27" t="s">
        <v>44</v>
      </c>
      <c r="F1136" s="27" t="s">
        <v>16</v>
      </c>
      <c r="G1136" s="28" t="s">
        <v>133</v>
      </c>
      <c r="H1136" s="35">
        <v>94663</v>
      </c>
      <c r="I1136" s="27">
        <v>193</v>
      </c>
      <c r="J1136" s="30">
        <v>34</v>
      </c>
      <c r="K1136" s="35">
        <f t="shared" si="119"/>
        <v>2784.205882352941</v>
      </c>
      <c r="L1136" s="32">
        <v>37.01</v>
      </c>
      <c r="M1136" s="32">
        <v>4.29</v>
      </c>
      <c r="N1136" s="32">
        <v>31.66</v>
      </c>
      <c r="O1136" s="33">
        <v>0.54944300000000001</v>
      </c>
      <c r="P1136" s="34">
        <f t="shared" si="120"/>
        <v>1529.7624326176469</v>
      </c>
      <c r="Q1136" s="31">
        <f t="shared" si="121"/>
        <v>3503477.63</v>
      </c>
      <c r="R1136" s="36">
        <f t="shared" si="122"/>
        <v>406104.27</v>
      </c>
      <c r="S1136" s="36">
        <f t="shared" si="123"/>
        <v>2997030.58</v>
      </c>
      <c r="T1136" s="36">
        <f t="shared" si="124"/>
        <v>52011.922708999999</v>
      </c>
      <c r="U1136" s="36">
        <f t="shared" si="125"/>
        <v>144811901.15888432</v>
      </c>
    </row>
    <row r="1137" spans="1:21" s="27" customFormat="1" x14ac:dyDescent="0.2">
      <c r="A1137" s="13">
        <v>2017</v>
      </c>
      <c r="B1137" s="13" t="s">
        <v>50</v>
      </c>
      <c r="C1137" s="14">
        <v>1</v>
      </c>
      <c r="D1137" s="13" t="s">
        <v>82</v>
      </c>
      <c r="E1137" s="27" t="s">
        <v>44</v>
      </c>
      <c r="F1137" s="27" t="s">
        <v>16</v>
      </c>
      <c r="G1137" s="28" t="s">
        <v>130</v>
      </c>
      <c r="H1137" s="35">
        <v>139127</v>
      </c>
      <c r="I1137" s="27">
        <v>284</v>
      </c>
      <c r="J1137" s="30">
        <v>59</v>
      </c>
      <c r="K1137" s="35">
        <f t="shared" si="119"/>
        <v>2358.0847457627119</v>
      </c>
      <c r="L1137" s="32">
        <v>37.9</v>
      </c>
      <c r="M1137" s="32">
        <v>3.65</v>
      </c>
      <c r="N1137" s="32">
        <v>30.03</v>
      </c>
      <c r="O1137" s="33">
        <v>0.54658200000000001</v>
      </c>
      <c r="P1137" s="34">
        <f t="shared" si="120"/>
        <v>1288.8866765084745</v>
      </c>
      <c r="Q1137" s="31">
        <f t="shared" si="121"/>
        <v>5272913.3</v>
      </c>
      <c r="R1137" s="36">
        <f t="shared" si="122"/>
        <v>507813.55</v>
      </c>
      <c r="S1137" s="36">
        <f t="shared" si="123"/>
        <v>4177983.81</v>
      </c>
      <c r="T1137" s="36">
        <f t="shared" si="124"/>
        <v>76044.313913999998</v>
      </c>
      <c r="U1137" s="36">
        <f t="shared" si="125"/>
        <v>179318936.64259452</v>
      </c>
    </row>
    <row r="1138" spans="1:21" s="27" customFormat="1" x14ac:dyDescent="0.2">
      <c r="A1138" s="13">
        <v>2017</v>
      </c>
      <c r="B1138" s="13" t="s">
        <v>50</v>
      </c>
      <c r="C1138" s="14">
        <v>1</v>
      </c>
      <c r="D1138" s="13" t="s">
        <v>82</v>
      </c>
      <c r="E1138" s="27" t="s">
        <v>44</v>
      </c>
      <c r="F1138" s="27" t="s">
        <v>16</v>
      </c>
      <c r="G1138" s="28" t="s">
        <v>103</v>
      </c>
      <c r="H1138" s="35">
        <v>182603</v>
      </c>
      <c r="I1138" s="27">
        <v>372</v>
      </c>
      <c r="J1138" s="30">
        <v>117.75</v>
      </c>
      <c r="K1138" s="35">
        <f t="shared" si="119"/>
        <v>1550.7685774946922</v>
      </c>
      <c r="L1138" s="32">
        <v>37.24</v>
      </c>
      <c r="M1138" s="32">
        <v>4.37</v>
      </c>
      <c r="N1138" s="32">
        <v>31.64</v>
      </c>
      <c r="O1138" s="33">
        <v>0.54502300000000004</v>
      </c>
      <c r="P1138" s="34">
        <f t="shared" si="120"/>
        <v>845.20454241188975</v>
      </c>
      <c r="Q1138" s="31">
        <f t="shared" si="121"/>
        <v>6800135.7200000007</v>
      </c>
      <c r="R1138" s="36">
        <f t="shared" si="122"/>
        <v>797975.11</v>
      </c>
      <c r="S1138" s="36">
        <f t="shared" si="123"/>
        <v>5777558.9199999999</v>
      </c>
      <c r="T1138" s="36">
        <f t="shared" si="124"/>
        <v>99522.834869000013</v>
      </c>
      <c r="U1138" s="36">
        <f t="shared" si="125"/>
        <v>154336885.05803829</v>
      </c>
    </row>
    <row r="1139" spans="1:21" s="27" customFormat="1" x14ac:dyDescent="0.2">
      <c r="A1139" s="13">
        <v>2017</v>
      </c>
      <c r="B1139" s="13" t="s">
        <v>50</v>
      </c>
      <c r="C1139" s="14">
        <v>1</v>
      </c>
      <c r="D1139" s="13" t="s">
        <v>82</v>
      </c>
      <c r="E1139" s="27" t="s">
        <v>44</v>
      </c>
      <c r="F1139" s="27" t="s">
        <v>16</v>
      </c>
      <c r="G1139" s="28" t="s">
        <v>136</v>
      </c>
      <c r="H1139" s="35">
        <v>235314</v>
      </c>
      <c r="I1139" s="27">
        <v>479</v>
      </c>
      <c r="J1139" s="30">
        <v>120</v>
      </c>
      <c r="K1139" s="35">
        <f t="shared" si="119"/>
        <v>1960.95</v>
      </c>
      <c r="L1139" s="32">
        <v>35.369999999999997</v>
      </c>
      <c r="M1139" s="32">
        <v>3.77</v>
      </c>
      <c r="N1139" s="32">
        <v>30.43</v>
      </c>
      <c r="O1139" s="33">
        <v>0.53357699999999997</v>
      </c>
      <c r="P1139" s="34">
        <f t="shared" si="120"/>
        <v>1046.31781815</v>
      </c>
      <c r="Q1139" s="31">
        <f t="shared" si="121"/>
        <v>8323056.1799999997</v>
      </c>
      <c r="R1139" s="36">
        <f t="shared" si="122"/>
        <v>887133.78</v>
      </c>
      <c r="S1139" s="36">
        <f t="shared" si="123"/>
        <v>7160605.0199999996</v>
      </c>
      <c r="T1139" s="36">
        <f t="shared" si="124"/>
        <v>125558.13817799999</v>
      </c>
      <c r="U1139" s="36">
        <f t="shared" si="125"/>
        <v>246213231.0601491</v>
      </c>
    </row>
    <row r="1140" spans="1:21" s="27" customFormat="1" x14ac:dyDescent="0.2">
      <c r="A1140" s="13">
        <v>2017</v>
      </c>
      <c r="B1140" s="13" t="s">
        <v>50</v>
      </c>
      <c r="C1140" s="14">
        <v>1</v>
      </c>
      <c r="D1140" s="13" t="s">
        <v>82</v>
      </c>
      <c r="E1140" s="27" t="s">
        <v>44</v>
      </c>
      <c r="F1140" s="27" t="s">
        <v>16</v>
      </c>
      <c r="G1140" s="28" t="s">
        <v>134</v>
      </c>
      <c r="H1140" s="35">
        <v>254574</v>
      </c>
      <c r="I1140" s="27">
        <v>519</v>
      </c>
      <c r="J1140" s="30">
        <v>120</v>
      </c>
      <c r="K1140" s="35">
        <f t="shared" si="119"/>
        <v>2121.4499999999998</v>
      </c>
      <c r="L1140" s="32">
        <v>36.729999999999997</v>
      </c>
      <c r="M1140" s="32">
        <v>3.99</v>
      </c>
      <c r="N1140" s="32">
        <v>30.83</v>
      </c>
      <c r="O1140" s="33">
        <v>0.53730500000000003</v>
      </c>
      <c r="P1140" s="34">
        <f t="shared" si="120"/>
        <v>1139.8656922500002</v>
      </c>
      <c r="Q1140" s="31">
        <f t="shared" si="121"/>
        <v>9350503.0199999996</v>
      </c>
      <c r="R1140" s="36">
        <f t="shared" si="122"/>
        <v>1015750.26</v>
      </c>
      <c r="S1140" s="36">
        <f t="shared" si="123"/>
        <v>7848516.4199999999</v>
      </c>
      <c r="T1140" s="36">
        <f t="shared" si="124"/>
        <v>136783.88307000001</v>
      </c>
      <c r="U1140" s="36">
        <f t="shared" si="125"/>
        <v>290180168.73885155</v>
      </c>
    </row>
    <row r="1141" spans="1:21" s="27" customFormat="1" x14ac:dyDescent="0.2">
      <c r="A1141" s="13">
        <v>2017</v>
      </c>
      <c r="B1141" s="13" t="s">
        <v>50</v>
      </c>
      <c r="C1141" s="14">
        <v>1</v>
      </c>
      <c r="D1141" s="13" t="s">
        <v>82</v>
      </c>
      <c r="E1141" s="27" t="s">
        <v>44</v>
      </c>
      <c r="F1141" s="27" t="s">
        <v>16</v>
      </c>
      <c r="G1141" s="28" t="s">
        <v>133</v>
      </c>
      <c r="H1141" s="35">
        <v>207681</v>
      </c>
      <c r="I1141" s="27">
        <v>423</v>
      </c>
      <c r="J1141" s="30">
        <v>117.75</v>
      </c>
      <c r="K1141" s="35">
        <f t="shared" si="119"/>
        <v>1763.7452229299363</v>
      </c>
      <c r="L1141" s="32">
        <v>36.92</v>
      </c>
      <c r="M1141" s="32">
        <v>4.43</v>
      </c>
      <c r="N1141" s="32">
        <v>30.9</v>
      </c>
      <c r="O1141" s="33">
        <v>0.54341899999999999</v>
      </c>
      <c r="P1141" s="34">
        <f t="shared" si="120"/>
        <v>958.45266529936305</v>
      </c>
      <c r="Q1141" s="31">
        <f t="shared" si="121"/>
        <v>7667582.5200000005</v>
      </c>
      <c r="R1141" s="36">
        <f t="shared" si="122"/>
        <v>920026.83</v>
      </c>
      <c r="S1141" s="36">
        <f t="shared" si="123"/>
        <v>6417342.8999999994</v>
      </c>
      <c r="T1141" s="36">
        <f t="shared" si="124"/>
        <v>112857.801339</v>
      </c>
      <c r="U1141" s="36">
        <f t="shared" si="125"/>
        <v>199052407.98203701</v>
      </c>
    </row>
    <row r="1142" spans="1:21" s="27" customFormat="1" x14ac:dyDescent="0.2">
      <c r="A1142" s="13">
        <v>2017</v>
      </c>
      <c r="B1142" s="13" t="s">
        <v>39</v>
      </c>
      <c r="C1142" s="14"/>
      <c r="D1142" s="13" t="s">
        <v>83</v>
      </c>
      <c r="E1142" s="27" t="s">
        <v>44</v>
      </c>
      <c r="F1142" s="27" t="s">
        <v>18</v>
      </c>
      <c r="G1142" s="28" t="s">
        <v>87</v>
      </c>
      <c r="H1142" s="35">
        <v>95776</v>
      </c>
      <c r="I1142" s="27">
        <v>195</v>
      </c>
      <c r="J1142" s="30">
        <v>80</v>
      </c>
      <c r="K1142" s="35">
        <f t="shared" si="119"/>
        <v>1197.2</v>
      </c>
      <c r="L1142" s="32">
        <v>35.9</v>
      </c>
      <c r="M1142" s="32">
        <v>3.85</v>
      </c>
      <c r="N1142" s="32">
        <v>30.4</v>
      </c>
      <c r="O1142" s="33">
        <v>0.5262</v>
      </c>
      <c r="P1142" s="34">
        <f t="shared" si="120"/>
        <v>629.96663999999998</v>
      </c>
      <c r="Q1142" s="31">
        <f t="shared" si="121"/>
        <v>3438358.4</v>
      </c>
      <c r="R1142" s="36">
        <f t="shared" si="122"/>
        <v>368737.60000000003</v>
      </c>
      <c r="S1142" s="36">
        <f t="shared" si="123"/>
        <v>2911590.3999999999</v>
      </c>
      <c r="T1142" s="36">
        <f t="shared" si="124"/>
        <v>50397.331200000001</v>
      </c>
      <c r="U1142" s="36">
        <f t="shared" si="125"/>
        <v>60335684.912639998</v>
      </c>
    </row>
    <row r="1143" spans="1:21" s="27" customFormat="1" x14ac:dyDescent="0.2">
      <c r="A1143" s="13">
        <v>2017</v>
      </c>
      <c r="B1143" s="13" t="s">
        <v>17</v>
      </c>
      <c r="C1143" s="14"/>
      <c r="D1143" s="13" t="s">
        <v>83</v>
      </c>
      <c r="E1143" s="27" t="s">
        <v>44</v>
      </c>
      <c r="F1143" s="27" t="s">
        <v>18</v>
      </c>
      <c r="G1143" s="28" t="s">
        <v>87</v>
      </c>
      <c r="H1143" s="35">
        <v>41313</v>
      </c>
      <c r="I1143" s="27">
        <v>84</v>
      </c>
      <c r="J1143" s="30">
        <v>25</v>
      </c>
      <c r="K1143" s="35">
        <f t="shared" si="119"/>
        <v>1652.52</v>
      </c>
      <c r="L1143" s="32">
        <v>34.5</v>
      </c>
      <c r="M1143" s="32">
        <v>4.03</v>
      </c>
      <c r="N1143" s="32">
        <v>29.7</v>
      </c>
      <c r="O1143" s="33">
        <v>0.50419999999999998</v>
      </c>
      <c r="P1143" s="34">
        <f t="shared" si="120"/>
        <v>833.20058399999994</v>
      </c>
      <c r="Q1143" s="31">
        <f t="shared" si="121"/>
        <v>1425298.5</v>
      </c>
      <c r="R1143" s="36">
        <f t="shared" si="122"/>
        <v>166491.39000000001</v>
      </c>
      <c r="S1143" s="36">
        <f t="shared" si="123"/>
        <v>1226996.0999999999</v>
      </c>
      <c r="T1143" s="36">
        <f t="shared" si="124"/>
        <v>20830.014599999999</v>
      </c>
      <c r="U1143" s="36">
        <f t="shared" si="125"/>
        <v>34422015.726792</v>
      </c>
    </row>
    <row r="1144" spans="1:21" s="27" customFormat="1" x14ac:dyDescent="0.2">
      <c r="A1144" s="13">
        <v>2017</v>
      </c>
      <c r="B1144" s="13" t="s">
        <v>39</v>
      </c>
      <c r="C1144" s="14">
        <v>3.25</v>
      </c>
      <c r="D1144" s="13" t="s">
        <v>83</v>
      </c>
      <c r="E1144" s="27" t="s">
        <v>44</v>
      </c>
      <c r="F1144" s="27" t="s">
        <v>18</v>
      </c>
      <c r="G1144" s="28" t="s">
        <v>87</v>
      </c>
      <c r="H1144" s="35">
        <v>118468</v>
      </c>
      <c r="I1144" s="27">
        <v>241</v>
      </c>
      <c r="J1144" s="30">
        <v>91</v>
      </c>
      <c r="K1144" s="35">
        <f t="shared" si="119"/>
        <v>1301.8461538461538</v>
      </c>
      <c r="L1144" s="32">
        <v>36.299999999999997</v>
      </c>
      <c r="M1144" s="32">
        <v>3.71</v>
      </c>
      <c r="N1144" s="32">
        <v>30.8</v>
      </c>
      <c r="O1144" s="33">
        <v>0.52149999999999996</v>
      </c>
      <c r="P1144" s="34">
        <f t="shared" si="120"/>
        <v>678.91276923076919</v>
      </c>
      <c r="Q1144" s="31">
        <f t="shared" si="121"/>
        <v>4300388.3999999994</v>
      </c>
      <c r="R1144" s="36">
        <f t="shared" si="122"/>
        <v>439516.27999999997</v>
      </c>
      <c r="S1144" s="36">
        <f t="shared" si="123"/>
        <v>3648814.4</v>
      </c>
      <c r="T1144" s="36">
        <f t="shared" si="124"/>
        <v>61781.061999999998</v>
      </c>
      <c r="U1144" s="36">
        <f t="shared" si="125"/>
        <v>80429437.945230767</v>
      </c>
    </row>
    <row r="1145" spans="1:21" s="27" customFormat="1" x14ac:dyDescent="0.2">
      <c r="A1145" s="13">
        <v>2017</v>
      </c>
      <c r="B1145" s="13" t="s">
        <v>19</v>
      </c>
      <c r="C1145" s="14">
        <v>6.5</v>
      </c>
      <c r="D1145" s="13" t="s">
        <v>83</v>
      </c>
      <c r="E1145" s="27" t="s">
        <v>44</v>
      </c>
      <c r="F1145" s="27" t="s">
        <v>18</v>
      </c>
      <c r="G1145" s="28" t="s">
        <v>87</v>
      </c>
      <c r="H1145" s="35">
        <v>22844</v>
      </c>
      <c r="I1145" s="27">
        <v>47</v>
      </c>
      <c r="J1145" s="30">
        <v>12</v>
      </c>
      <c r="K1145" s="35">
        <f t="shared" si="119"/>
        <v>1903.6666666666667</v>
      </c>
      <c r="L1145" s="32">
        <v>35.6</v>
      </c>
      <c r="M1145" s="32">
        <v>3.94</v>
      </c>
      <c r="N1145" s="32">
        <v>30.9</v>
      </c>
      <c r="O1145" s="33">
        <v>0.52349999999999997</v>
      </c>
      <c r="P1145" s="34">
        <f t="shared" si="120"/>
        <v>996.56949999999995</v>
      </c>
      <c r="Q1145" s="31">
        <f t="shared" si="121"/>
        <v>813246.4</v>
      </c>
      <c r="R1145" s="36">
        <f t="shared" si="122"/>
        <v>90005.36</v>
      </c>
      <c r="S1145" s="36">
        <f t="shared" si="123"/>
        <v>705879.6</v>
      </c>
      <c r="T1145" s="36">
        <f t="shared" si="124"/>
        <v>11958.833999999999</v>
      </c>
      <c r="U1145" s="36">
        <f t="shared" si="125"/>
        <v>22765633.658</v>
      </c>
    </row>
    <row r="1146" spans="1:21" s="27" customFormat="1" x14ac:dyDescent="0.2">
      <c r="A1146" s="13">
        <v>2017</v>
      </c>
      <c r="B1146" s="13" t="s">
        <v>17</v>
      </c>
      <c r="C1146" s="14"/>
      <c r="D1146" s="13" t="s">
        <v>83</v>
      </c>
      <c r="E1146" s="27" t="s">
        <v>44</v>
      </c>
      <c r="F1146" s="27" t="s">
        <v>21</v>
      </c>
      <c r="G1146" s="28" t="s">
        <v>87</v>
      </c>
      <c r="H1146" s="35">
        <v>36460</v>
      </c>
      <c r="I1146" s="27">
        <v>74</v>
      </c>
      <c r="J1146" s="30">
        <v>53</v>
      </c>
      <c r="K1146" s="35">
        <f t="shared" si="119"/>
        <v>687.92452830188677</v>
      </c>
      <c r="L1146" s="32">
        <v>34.6</v>
      </c>
      <c r="M1146" s="32">
        <v>4.05</v>
      </c>
      <c r="N1146" s="32">
        <v>32</v>
      </c>
      <c r="O1146" s="33">
        <v>0.52310000000000001</v>
      </c>
      <c r="P1146" s="34">
        <f t="shared" si="120"/>
        <v>359.85332075471695</v>
      </c>
      <c r="Q1146" s="31">
        <f t="shared" si="121"/>
        <v>1261516</v>
      </c>
      <c r="R1146" s="36">
        <f t="shared" si="122"/>
        <v>147663</v>
      </c>
      <c r="S1146" s="36">
        <f t="shared" si="123"/>
        <v>1166720</v>
      </c>
      <c r="T1146" s="36">
        <f t="shared" si="124"/>
        <v>19072.225999999999</v>
      </c>
      <c r="U1146" s="36">
        <f t="shared" si="125"/>
        <v>13120252.07471698</v>
      </c>
    </row>
    <row r="1147" spans="1:21" s="27" customFormat="1" x14ac:dyDescent="0.2">
      <c r="A1147" s="13">
        <v>2017</v>
      </c>
      <c r="B1147" s="13" t="s">
        <v>39</v>
      </c>
      <c r="C1147" s="14">
        <v>2.5</v>
      </c>
      <c r="D1147" s="13" t="s">
        <v>83</v>
      </c>
      <c r="E1147" s="27" t="s">
        <v>44</v>
      </c>
      <c r="F1147" s="27" t="s">
        <v>18</v>
      </c>
      <c r="G1147" s="28" t="s">
        <v>87</v>
      </c>
      <c r="H1147" s="35">
        <v>135450</v>
      </c>
      <c r="I1147" s="27">
        <v>272</v>
      </c>
      <c r="J1147" s="30">
        <v>120</v>
      </c>
      <c r="K1147" s="35">
        <f t="shared" si="119"/>
        <v>1128.75</v>
      </c>
      <c r="L1147" s="32">
        <v>36</v>
      </c>
      <c r="M1147" s="32">
        <v>3.94</v>
      </c>
      <c r="N1147" s="32">
        <v>31</v>
      </c>
      <c r="O1147" s="33">
        <v>0.53510000000000002</v>
      </c>
      <c r="P1147" s="34">
        <f t="shared" si="120"/>
        <v>603.99412499999994</v>
      </c>
      <c r="Q1147" s="31">
        <f t="shared" si="121"/>
        <v>4876200</v>
      </c>
      <c r="R1147" s="36">
        <f t="shared" si="122"/>
        <v>533673</v>
      </c>
      <c r="S1147" s="36">
        <f t="shared" si="123"/>
        <v>4198950</v>
      </c>
      <c r="T1147" s="36">
        <f t="shared" si="124"/>
        <v>72479.294999999998</v>
      </c>
      <c r="U1147" s="36">
        <f t="shared" si="125"/>
        <v>81811004.231249988</v>
      </c>
    </row>
    <row r="1148" spans="1:21" s="27" customFormat="1" x14ac:dyDescent="0.2">
      <c r="A1148" s="13">
        <v>2017</v>
      </c>
      <c r="B1148" s="13" t="s">
        <v>39</v>
      </c>
      <c r="C1148" s="14">
        <v>2.5</v>
      </c>
      <c r="D1148" s="13" t="s">
        <v>83</v>
      </c>
      <c r="E1148" s="27" t="s">
        <v>44</v>
      </c>
      <c r="F1148" s="27" t="s">
        <v>18</v>
      </c>
      <c r="G1148" s="28" t="s">
        <v>87</v>
      </c>
      <c r="H1148" s="35">
        <v>155463</v>
      </c>
      <c r="I1148" s="27">
        <v>322</v>
      </c>
      <c r="J1148" s="30">
        <v>122</v>
      </c>
      <c r="K1148" s="35">
        <f t="shared" si="119"/>
        <v>1274.2868852459017</v>
      </c>
      <c r="L1148" s="32">
        <v>36.4</v>
      </c>
      <c r="M1148" s="32">
        <v>3.97</v>
      </c>
      <c r="N1148" s="32">
        <v>31.4</v>
      </c>
      <c r="O1148" s="33">
        <v>0.5393</v>
      </c>
      <c r="P1148" s="34">
        <f t="shared" si="120"/>
        <v>687.22291721311478</v>
      </c>
      <c r="Q1148" s="31">
        <f t="shared" si="121"/>
        <v>5658853.2000000002</v>
      </c>
      <c r="R1148" s="36">
        <f t="shared" si="122"/>
        <v>617188.11</v>
      </c>
      <c r="S1148" s="36">
        <f t="shared" si="123"/>
        <v>4881538.2</v>
      </c>
      <c r="T1148" s="36">
        <f t="shared" si="124"/>
        <v>83841.195900000006</v>
      </c>
      <c r="U1148" s="36">
        <f t="shared" si="125"/>
        <v>106837736.37870246</v>
      </c>
    </row>
    <row r="1149" spans="1:21" s="27" customFormat="1" x14ac:dyDescent="0.2">
      <c r="A1149" s="13">
        <v>2017</v>
      </c>
      <c r="B1149" s="13" t="s">
        <v>50</v>
      </c>
      <c r="C1149" s="14">
        <f>150/120</f>
        <v>1.25</v>
      </c>
      <c r="D1149" s="13" t="s">
        <v>83</v>
      </c>
      <c r="E1149" s="27" t="s">
        <v>44</v>
      </c>
      <c r="F1149" s="27" t="s">
        <v>21</v>
      </c>
      <c r="G1149" s="28" t="s">
        <v>86</v>
      </c>
      <c r="H1149" s="35">
        <v>92598</v>
      </c>
      <c r="I1149" s="27">
        <v>185</v>
      </c>
      <c r="J1149" s="30">
        <v>120</v>
      </c>
      <c r="K1149" s="35">
        <f t="shared" si="119"/>
        <v>771.65</v>
      </c>
      <c r="L1149" s="32">
        <v>35.9</v>
      </c>
      <c r="M1149" s="32">
        <v>3.83</v>
      </c>
      <c r="N1149" s="32">
        <v>31.4</v>
      </c>
      <c r="O1149" s="33">
        <v>0.51970000000000005</v>
      </c>
      <c r="P1149" s="34">
        <f t="shared" si="120"/>
        <v>401.02650500000004</v>
      </c>
      <c r="Q1149" s="31">
        <f t="shared" si="121"/>
        <v>3324268.1999999997</v>
      </c>
      <c r="R1149" s="36">
        <f t="shared" si="122"/>
        <v>354650.34</v>
      </c>
      <c r="S1149" s="36">
        <f t="shared" si="123"/>
        <v>2907577.1999999997</v>
      </c>
      <c r="T1149" s="36">
        <f t="shared" si="124"/>
        <v>48123.180600000007</v>
      </c>
      <c r="U1149" s="36">
        <f t="shared" si="125"/>
        <v>37134252.309990004</v>
      </c>
    </row>
    <row r="1150" spans="1:21" s="27" customFormat="1" x14ac:dyDescent="0.2">
      <c r="A1150" s="13">
        <v>2017</v>
      </c>
      <c r="B1150" s="13" t="s">
        <v>17</v>
      </c>
      <c r="C1150" s="14"/>
      <c r="D1150" s="13" t="s">
        <v>83</v>
      </c>
      <c r="E1150" s="27" t="s">
        <v>44</v>
      </c>
      <c r="F1150" s="27" t="s">
        <v>21</v>
      </c>
      <c r="G1150" s="28" t="s">
        <v>86</v>
      </c>
      <c r="H1150" s="35">
        <v>32405</v>
      </c>
      <c r="I1150" s="27">
        <v>63</v>
      </c>
      <c r="J1150" s="30">
        <v>80</v>
      </c>
      <c r="K1150" s="35">
        <f t="shared" si="119"/>
        <v>405.0625</v>
      </c>
      <c r="L1150" s="32">
        <v>35.5</v>
      </c>
      <c r="M1150" s="32">
        <v>3.76</v>
      </c>
      <c r="N1150" s="32">
        <v>30.1</v>
      </c>
      <c r="O1150" s="33">
        <v>0.50600000000000001</v>
      </c>
      <c r="P1150" s="34">
        <f t="shared" si="120"/>
        <v>204.961625</v>
      </c>
      <c r="Q1150" s="31">
        <f t="shared" si="121"/>
        <v>1150377.5</v>
      </c>
      <c r="R1150" s="36">
        <f t="shared" si="122"/>
        <v>121842.79999999999</v>
      </c>
      <c r="S1150" s="36">
        <f t="shared" si="123"/>
        <v>975390.5</v>
      </c>
      <c r="T1150" s="36">
        <f t="shared" si="124"/>
        <v>16396.93</v>
      </c>
      <c r="U1150" s="36">
        <f t="shared" si="125"/>
        <v>6641781.4581249999</v>
      </c>
    </row>
    <row r="1151" spans="1:21" s="27" customFormat="1" x14ac:dyDescent="0.2">
      <c r="A1151" s="13">
        <v>2017</v>
      </c>
      <c r="B1151" s="13" t="s">
        <v>17</v>
      </c>
      <c r="C1151" s="14"/>
      <c r="D1151" s="13" t="s">
        <v>83</v>
      </c>
      <c r="E1151" s="27" t="s">
        <v>44</v>
      </c>
      <c r="F1151" s="27" t="s">
        <v>105</v>
      </c>
      <c r="G1151" s="28" t="s">
        <v>100</v>
      </c>
      <c r="H1151" s="35">
        <v>71295</v>
      </c>
      <c r="I1151" s="27">
        <v>150</v>
      </c>
      <c r="J1151" s="30">
        <v>92</v>
      </c>
      <c r="K1151" s="35">
        <f t="shared" si="119"/>
        <v>774.945652173913</v>
      </c>
      <c r="L1151" s="32">
        <v>34.299999999999997</v>
      </c>
      <c r="M1151" s="32">
        <v>4.2699999999999996</v>
      </c>
      <c r="N1151" s="32">
        <v>29.4</v>
      </c>
      <c r="O1151" s="33">
        <v>0.49270000000000003</v>
      </c>
      <c r="P1151" s="34">
        <f t="shared" si="120"/>
        <v>381.81572282608698</v>
      </c>
      <c r="Q1151" s="31">
        <f t="shared" si="121"/>
        <v>2445418.5</v>
      </c>
      <c r="R1151" s="36">
        <f t="shared" si="122"/>
        <v>304429.64999999997</v>
      </c>
      <c r="S1151" s="36">
        <f t="shared" si="123"/>
        <v>2096073</v>
      </c>
      <c r="T1151" s="36">
        <f t="shared" si="124"/>
        <v>35127.046500000004</v>
      </c>
      <c r="U1151" s="36">
        <f t="shared" si="125"/>
        <v>27221551.958885871</v>
      </c>
    </row>
    <row r="1152" spans="1:21" s="27" customFormat="1" x14ac:dyDescent="0.2">
      <c r="A1152" s="13">
        <v>2017</v>
      </c>
      <c r="B1152" s="13" t="s">
        <v>17</v>
      </c>
      <c r="C1152" s="14"/>
      <c r="D1152" s="13" t="s">
        <v>83</v>
      </c>
      <c r="E1152" s="27" t="s">
        <v>44</v>
      </c>
      <c r="F1152" s="27" t="s">
        <v>105</v>
      </c>
      <c r="G1152" s="28" t="s">
        <v>78</v>
      </c>
      <c r="H1152" s="35">
        <v>27003</v>
      </c>
      <c r="I1152" s="27">
        <v>61</v>
      </c>
      <c r="J1152" s="30">
        <v>40</v>
      </c>
      <c r="K1152" s="35">
        <f t="shared" si="119"/>
        <v>675.07500000000005</v>
      </c>
      <c r="L1152" s="32">
        <v>34.200000000000003</v>
      </c>
      <c r="M1152" s="32">
        <v>3.7</v>
      </c>
      <c r="N1152" s="32">
        <v>28</v>
      </c>
      <c r="O1152" s="33">
        <v>0.48349999999999999</v>
      </c>
      <c r="P1152" s="34">
        <f t="shared" si="120"/>
        <v>326.39876249999998</v>
      </c>
      <c r="Q1152" s="31">
        <f t="shared" si="121"/>
        <v>923502.60000000009</v>
      </c>
      <c r="R1152" s="36">
        <f t="shared" si="122"/>
        <v>99911.1</v>
      </c>
      <c r="S1152" s="36">
        <f t="shared" si="123"/>
        <v>756084</v>
      </c>
      <c r="T1152" s="36">
        <f t="shared" si="124"/>
        <v>13055.950499999999</v>
      </c>
      <c r="U1152" s="36">
        <f t="shared" si="125"/>
        <v>8813745.7837875001</v>
      </c>
    </row>
    <row r="1153" spans="1:21" s="27" customFormat="1" x14ac:dyDescent="0.2">
      <c r="A1153" s="13">
        <v>2017</v>
      </c>
      <c r="B1153" s="13" t="s">
        <v>17</v>
      </c>
      <c r="C1153" s="14"/>
      <c r="D1153" s="13" t="s">
        <v>83</v>
      </c>
      <c r="E1153" s="27" t="s">
        <v>44</v>
      </c>
      <c r="F1153" s="27" t="s">
        <v>105</v>
      </c>
      <c r="G1153" s="28" t="s">
        <v>78</v>
      </c>
      <c r="H1153" s="35">
        <v>23037</v>
      </c>
      <c r="I1153" s="27">
        <v>53</v>
      </c>
      <c r="J1153" s="30">
        <v>40</v>
      </c>
      <c r="K1153" s="35">
        <f t="shared" si="119"/>
        <v>575.92499999999995</v>
      </c>
      <c r="L1153" s="32">
        <v>34.799999999999997</v>
      </c>
      <c r="M1153" s="32">
        <v>3.94</v>
      </c>
      <c r="N1153" s="32">
        <v>28.8</v>
      </c>
      <c r="O1153" s="33">
        <v>0.59030000000000005</v>
      </c>
      <c r="P1153" s="34">
        <f t="shared" si="120"/>
        <v>339.96852750000005</v>
      </c>
      <c r="Q1153" s="31">
        <f t="shared" si="121"/>
        <v>801687.6</v>
      </c>
      <c r="R1153" s="36">
        <f t="shared" si="122"/>
        <v>90765.78</v>
      </c>
      <c r="S1153" s="36">
        <f t="shared" si="123"/>
        <v>663465.6</v>
      </c>
      <c r="T1153" s="36">
        <f t="shared" si="124"/>
        <v>13598.741100000001</v>
      </c>
      <c r="U1153" s="36">
        <f t="shared" si="125"/>
        <v>7831854.9680175008</v>
      </c>
    </row>
    <row r="1154" spans="1:21" s="27" customFormat="1" x14ac:dyDescent="0.2">
      <c r="A1154" s="13">
        <v>2017</v>
      </c>
      <c r="B1154" s="13" t="s">
        <v>17</v>
      </c>
      <c r="C1154" s="14"/>
      <c r="D1154" s="13" t="s">
        <v>83</v>
      </c>
      <c r="E1154" s="27" t="s">
        <v>44</v>
      </c>
      <c r="F1154" s="27" t="s">
        <v>21</v>
      </c>
      <c r="G1154" s="28" t="s">
        <v>86</v>
      </c>
      <c r="H1154" s="35">
        <v>34083</v>
      </c>
      <c r="I1154" s="27">
        <v>71</v>
      </c>
      <c r="J1154" s="30">
        <v>76.5</v>
      </c>
      <c r="K1154" s="35">
        <f t="shared" si="119"/>
        <v>445.52941176470586</v>
      </c>
      <c r="L1154" s="32">
        <v>34.1</v>
      </c>
      <c r="M1154" s="32">
        <v>3.68</v>
      </c>
      <c r="N1154" s="32">
        <v>31.3</v>
      </c>
      <c r="O1154" s="33">
        <v>0.50629999999999997</v>
      </c>
      <c r="P1154" s="34">
        <f t="shared" si="120"/>
        <v>225.57154117647059</v>
      </c>
      <c r="Q1154" s="31">
        <f t="shared" si="121"/>
        <v>1162230.3</v>
      </c>
      <c r="R1154" s="36">
        <f t="shared" si="122"/>
        <v>125425.44</v>
      </c>
      <c r="S1154" s="36">
        <f t="shared" si="123"/>
        <v>1066797.9000000001</v>
      </c>
      <c r="T1154" s="36">
        <f t="shared" si="124"/>
        <v>17256.222900000001</v>
      </c>
      <c r="U1154" s="36">
        <f t="shared" si="125"/>
        <v>7688154.8379176473</v>
      </c>
    </row>
    <row r="1155" spans="1:21" s="27" customFormat="1" x14ac:dyDescent="0.2">
      <c r="A1155" s="13">
        <v>2017</v>
      </c>
      <c r="B1155" s="13" t="s">
        <v>17</v>
      </c>
      <c r="C1155" s="14"/>
      <c r="D1155" s="13" t="s">
        <v>83</v>
      </c>
      <c r="E1155" s="27" t="s">
        <v>44</v>
      </c>
      <c r="F1155" s="27" t="s">
        <v>21</v>
      </c>
      <c r="G1155" s="28" t="s">
        <v>86</v>
      </c>
      <c r="H1155" s="35">
        <v>88843</v>
      </c>
      <c r="I1155" s="27">
        <v>187</v>
      </c>
      <c r="J1155" s="30">
        <v>144</v>
      </c>
      <c r="K1155" s="35">
        <f t="shared" ref="K1155:K1218" si="126">IF(J1155="",0,H1155/J1155)</f>
        <v>616.96527777777783</v>
      </c>
      <c r="L1155" s="32">
        <v>34.299999999999997</v>
      </c>
      <c r="M1155" s="32">
        <v>3.86</v>
      </c>
      <c r="N1155" s="32">
        <v>30.8</v>
      </c>
      <c r="O1155" s="33">
        <v>0.51290000000000002</v>
      </c>
      <c r="P1155" s="34">
        <f t="shared" ref="P1155:P1218" si="127">IF(J1155="",0,O1155*H1155/J1155)</f>
        <v>316.44149097222225</v>
      </c>
      <c r="Q1155" s="31">
        <f t="shared" ref="Q1155:Q1218" si="128">$H1155*L1155</f>
        <v>3047314.9</v>
      </c>
      <c r="R1155" s="36">
        <f t="shared" ref="R1155:R1218" si="129">$H1155*M1155</f>
        <v>342933.98</v>
      </c>
      <c r="S1155" s="36">
        <f t="shared" ref="S1155:S1218" si="130">$H1155*N1155</f>
        <v>2736364.4</v>
      </c>
      <c r="T1155" s="36">
        <f t="shared" ref="T1155:T1218" si="131">$H1155*O1155</f>
        <v>45567.574700000005</v>
      </c>
      <c r="U1155" s="36">
        <f t="shared" ref="U1155:U1218" si="132">$H1155*P1155</f>
        <v>28113611.382445142</v>
      </c>
    </row>
    <row r="1156" spans="1:21" s="27" customFormat="1" x14ac:dyDescent="0.2">
      <c r="A1156" s="13">
        <v>2017</v>
      </c>
      <c r="B1156" s="13" t="s">
        <v>17</v>
      </c>
      <c r="C1156" s="14"/>
      <c r="D1156" s="13" t="s">
        <v>83</v>
      </c>
      <c r="E1156" s="27" t="s">
        <v>44</v>
      </c>
      <c r="F1156" s="27" t="s">
        <v>21</v>
      </c>
      <c r="G1156" s="28" t="s">
        <v>86</v>
      </c>
      <c r="H1156" s="35">
        <v>30152</v>
      </c>
      <c r="I1156" s="27">
        <v>63</v>
      </c>
      <c r="J1156" s="30">
        <v>90</v>
      </c>
      <c r="K1156" s="35">
        <f t="shared" si="126"/>
        <v>335.02222222222224</v>
      </c>
      <c r="L1156" s="32">
        <v>33.6</v>
      </c>
      <c r="M1156" s="32">
        <v>4.68</v>
      </c>
      <c r="N1156" s="32">
        <v>28.9</v>
      </c>
      <c r="O1156" s="33">
        <v>0.48349999999999999</v>
      </c>
      <c r="P1156" s="34">
        <f t="shared" si="127"/>
        <v>161.98324444444444</v>
      </c>
      <c r="Q1156" s="31">
        <f t="shared" si="128"/>
        <v>1013107.2000000001</v>
      </c>
      <c r="R1156" s="36">
        <f t="shared" si="129"/>
        <v>141111.35999999999</v>
      </c>
      <c r="S1156" s="36">
        <f t="shared" si="130"/>
        <v>871392.79999999993</v>
      </c>
      <c r="T1156" s="36">
        <f t="shared" si="131"/>
        <v>14578.492</v>
      </c>
      <c r="U1156" s="36">
        <f t="shared" si="132"/>
        <v>4884118.7864888888</v>
      </c>
    </row>
    <row r="1157" spans="1:21" s="27" customFormat="1" x14ac:dyDescent="0.2">
      <c r="A1157" s="13">
        <v>2017</v>
      </c>
      <c r="B1157" s="13" t="s">
        <v>17</v>
      </c>
      <c r="C1157" s="14"/>
      <c r="D1157" s="13" t="s">
        <v>83</v>
      </c>
      <c r="E1157" s="27" t="s">
        <v>44</v>
      </c>
      <c r="F1157" s="27" t="s">
        <v>52</v>
      </c>
      <c r="G1157" s="28" t="s">
        <v>78</v>
      </c>
      <c r="H1157" s="35">
        <v>258973</v>
      </c>
      <c r="I1157" s="27">
        <v>536</v>
      </c>
      <c r="J1157" s="30">
        <v>528</v>
      </c>
      <c r="K1157" s="35">
        <f t="shared" si="126"/>
        <v>490.47916666666669</v>
      </c>
      <c r="L1157" s="32">
        <v>34.799999999999997</v>
      </c>
      <c r="M1157" s="32">
        <v>3.67</v>
      </c>
      <c r="N1157" s="32">
        <v>29.69</v>
      </c>
      <c r="O1157" s="33">
        <v>0.51570000000000005</v>
      </c>
      <c r="P1157" s="34">
        <f t="shared" si="127"/>
        <v>252.94010625000004</v>
      </c>
      <c r="Q1157" s="31">
        <f t="shared" si="128"/>
        <v>9012260.3999999985</v>
      </c>
      <c r="R1157" s="36">
        <f t="shared" si="129"/>
        <v>950430.91</v>
      </c>
      <c r="S1157" s="36">
        <f t="shared" si="130"/>
        <v>7688908.3700000001</v>
      </c>
      <c r="T1157" s="36">
        <f t="shared" si="131"/>
        <v>133552.37610000002</v>
      </c>
      <c r="U1157" s="36">
        <f t="shared" si="132"/>
        <v>65504658.13588126</v>
      </c>
    </row>
    <row r="1158" spans="1:21" s="27" customFormat="1" x14ac:dyDescent="0.2">
      <c r="A1158" s="13">
        <v>2017</v>
      </c>
      <c r="B1158" s="13" t="s">
        <v>17</v>
      </c>
      <c r="C1158" s="14"/>
      <c r="D1158" s="13" t="s">
        <v>83</v>
      </c>
      <c r="E1158" s="27" t="s">
        <v>44</v>
      </c>
      <c r="F1158" s="27" t="s">
        <v>52</v>
      </c>
      <c r="G1158" s="28" t="s">
        <v>78</v>
      </c>
      <c r="H1158" s="35">
        <v>112680</v>
      </c>
      <c r="I1158" s="27">
        <v>235</v>
      </c>
      <c r="J1158" s="30">
        <v>197</v>
      </c>
      <c r="K1158" s="35">
        <f t="shared" si="126"/>
        <v>571.97969543147212</v>
      </c>
      <c r="L1158" s="32">
        <v>34.51</v>
      </c>
      <c r="M1158" s="32">
        <v>3.85</v>
      </c>
      <c r="N1158" s="32">
        <v>29.54</v>
      </c>
      <c r="O1158" s="33">
        <v>0.51729999999999998</v>
      </c>
      <c r="P1158" s="34">
        <f t="shared" si="127"/>
        <v>295.88509644670052</v>
      </c>
      <c r="Q1158" s="31">
        <f t="shared" si="128"/>
        <v>3888586.8</v>
      </c>
      <c r="R1158" s="36">
        <f t="shared" si="129"/>
        <v>433818</v>
      </c>
      <c r="S1158" s="36">
        <f t="shared" si="130"/>
        <v>3328567.1999999997</v>
      </c>
      <c r="T1158" s="36">
        <f t="shared" si="131"/>
        <v>58289.364000000001</v>
      </c>
      <c r="U1158" s="36">
        <f t="shared" si="132"/>
        <v>33340332.667614214</v>
      </c>
    </row>
    <row r="1159" spans="1:21" s="27" customFormat="1" x14ac:dyDescent="0.2">
      <c r="A1159" s="13">
        <v>2017</v>
      </c>
      <c r="B1159" s="13" t="s">
        <v>17</v>
      </c>
      <c r="C1159" s="14"/>
      <c r="D1159" s="13" t="s">
        <v>83</v>
      </c>
      <c r="E1159" s="27" t="s">
        <v>44</v>
      </c>
      <c r="F1159" s="27" t="s">
        <v>52</v>
      </c>
      <c r="G1159" s="28" t="s">
        <v>78</v>
      </c>
      <c r="H1159" s="35">
        <v>141361</v>
      </c>
      <c r="I1159" s="27">
        <v>294</v>
      </c>
      <c r="J1159" s="30">
        <v>247</v>
      </c>
      <c r="K1159" s="35">
        <f t="shared" si="126"/>
        <v>572.31174089068827</v>
      </c>
      <c r="L1159" s="32">
        <v>34.520000000000003</v>
      </c>
      <c r="M1159" s="32">
        <v>3.72</v>
      </c>
      <c r="N1159" s="32">
        <v>28.88</v>
      </c>
      <c r="O1159" s="33">
        <v>0.51659999999999995</v>
      </c>
      <c r="P1159" s="34">
        <f t="shared" si="127"/>
        <v>295.6562453441295</v>
      </c>
      <c r="Q1159" s="31">
        <f t="shared" si="128"/>
        <v>4879781.7200000007</v>
      </c>
      <c r="R1159" s="36">
        <f t="shared" si="129"/>
        <v>525862.92000000004</v>
      </c>
      <c r="S1159" s="36">
        <f t="shared" si="130"/>
        <v>4082505.6799999997</v>
      </c>
      <c r="T1159" s="36">
        <f t="shared" si="131"/>
        <v>73027.092599999989</v>
      </c>
      <c r="U1159" s="36">
        <f t="shared" si="132"/>
        <v>41794262.498091489</v>
      </c>
    </row>
    <row r="1160" spans="1:21" s="27" customFormat="1" x14ac:dyDescent="0.2">
      <c r="A1160" s="13">
        <v>2017</v>
      </c>
      <c r="B1160" s="13" t="s">
        <v>17</v>
      </c>
      <c r="C1160" s="14"/>
      <c r="D1160" s="13" t="s">
        <v>83</v>
      </c>
      <c r="E1160" s="27" t="s">
        <v>44</v>
      </c>
      <c r="F1160" s="27" t="s">
        <v>52</v>
      </c>
      <c r="G1160" s="28" t="s">
        <v>78</v>
      </c>
      <c r="H1160" s="35">
        <v>79633</v>
      </c>
      <c r="I1160" s="27">
        <v>165</v>
      </c>
      <c r="J1160" s="30">
        <v>140</v>
      </c>
      <c r="K1160" s="35">
        <f t="shared" si="126"/>
        <v>568.80714285714282</v>
      </c>
      <c r="L1160" s="32">
        <v>34.619999999999997</v>
      </c>
      <c r="M1160" s="32">
        <v>3.83</v>
      </c>
      <c r="N1160" s="32">
        <v>29.28</v>
      </c>
      <c r="O1160" s="33">
        <v>0.51439999999999997</v>
      </c>
      <c r="P1160" s="34">
        <f t="shared" si="127"/>
        <v>292.59439428571426</v>
      </c>
      <c r="Q1160" s="31">
        <f t="shared" si="128"/>
        <v>2756894.46</v>
      </c>
      <c r="R1160" s="36">
        <f t="shared" si="129"/>
        <v>304994.39</v>
      </c>
      <c r="S1160" s="36">
        <f t="shared" si="130"/>
        <v>2331654.2400000002</v>
      </c>
      <c r="T1160" s="36">
        <f t="shared" si="131"/>
        <v>40963.215199999999</v>
      </c>
      <c r="U1160" s="36">
        <f t="shared" si="132"/>
        <v>23300169.400154285</v>
      </c>
    </row>
    <row r="1161" spans="1:21" s="27" customFormat="1" x14ac:dyDescent="0.2">
      <c r="A1161" s="13">
        <v>2017</v>
      </c>
      <c r="B1161" s="13" t="s">
        <v>17</v>
      </c>
      <c r="C1161" s="14"/>
      <c r="D1161" s="13" t="s">
        <v>83</v>
      </c>
      <c r="E1161" s="27" t="s">
        <v>44</v>
      </c>
      <c r="F1161" s="27" t="s">
        <v>52</v>
      </c>
      <c r="G1161" s="28" t="s">
        <v>78</v>
      </c>
      <c r="H1161" s="35">
        <v>55235</v>
      </c>
      <c r="I1161" s="27">
        <v>115</v>
      </c>
      <c r="J1161" s="30">
        <v>100</v>
      </c>
      <c r="K1161" s="35">
        <f t="shared" si="126"/>
        <v>552.35</v>
      </c>
      <c r="L1161" s="32">
        <v>34.119999999999997</v>
      </c>
      <c r="M1161" s="32">
        <v>4.0199999999999996</v>
      </c>
      <c r="N1161" s="32">
        <v>29.7</v>
      </c>
      <c r="O1161" s="33">
        <v>0.51129999999999998</v>
      </c>
      <c r="P1161" s="34">
        <f t="shared" si="127"/>
        <v>282.41655499999996</v>
      </c>
      <c r="Q1161" s="31">
        <f t="shared" si="128"/>
        <v>1884618.2</v>
      </c>
      <c r="R1161" s="36">
        <f t="shared" si="129"/>
        <v>222044.69999999998</v>
      </c>
      <c r="S1161" s="36">
        <f t="shared" si="130"/>
        <v>1640479.5</v>
      </c>
      <c r="T1161" s="36">
        <f t="shared" si="131"/>
        <v>28241.655499999997</v>
      </c>
      <c r="U1161" s="36">
        <f t="shared" si="132"/>
        <v>15599278.415424997</v>
      </c>
    </row>
    <row r="1162" spans="1:21" s="27" customFormat="1" x14ac:dyDescent="0.2">
      <c r="A1162" s="13">
        <v>2017</v>
      </c>
      <c r="B1162" s="13" t="s">
        <v>17</v>
      </c>
      <c r="C1162" s="14"/>
      <c r="D1162" s="13" t="s">
        <v>83</v>
      </c>
      <c r="E1162" s="27" t="s">
        <v>44</v>
      </c>
      <c r="F1162" s="27" t="s">
        <v>52</v>
      </c>
      <c r="G1162" s="28" t="s">
        <v>78</v>
      </c>
      <c r="H1162" s="35">
        <v>155251</v>
      </c>
      <c r="I1162" s="27">
        <v>324</v>
      </c>
      <c r="J1162" s="30">
        <v>288</v>
      </c>
      <c r="K1162" s="35">
        <f t="shared" si="126"/>
        <v>539.06597222222217</v>
      </c>
      <c r="L1162" s="32">
        <v>34.51</v>
      </c>
      <c r="M1162" s="32">
        <v>4</v>
      </c>
      <c r="N1162" s="32">
        <v>29.19</v>
      </c>
      <c r="O1162" s="33">
        <v>0.51770000000000005</v>
      </c>
      <c r="P1162" s="34">
        <f t="shared" si="127"/>
        <v>279.0744538194445</v>
      </c>
      <c r="Q1162" s="31">
        <f t="shared" si="128"/>
        <v>5357712.01</v>
      </c>
      <c r="R1162" s="36">
        <f t="shared" si="129"/>
        <v>621004</v>
      </c>
      <c r="S1162" s="36">
        <f t="shared" si="130"/>
        <v>4531776.6900000004</v>
      </c>
      <c r="T1162" s="36">
        <f t="shared" si="131"/>
        <v>80373.442700000014</v>
      </c>
      <c r="U1162" s="36">
        <f t="shared" si="132"/>
        <v>43326588.029922575</v>
      </c>
    </row>
    <row r="1163" spans="1:21" s="27" customFormat="1" x14ac:dyDescent="0.2">
      <c r="A1163" s="13">
        <v>2017</v>
      </c>
      <c r="B1163" s="13" t="s">
        <v>19</v>
      </c>
      <c r="C1163" s="14">
        <v>4</v>
      </c>
      <c r="D1163" s="13" t="s">
        <v>83</v>
      </c>
      <c r="E1163" s="27" t="s">
        <v>44</v>
      </c>
      <c r="F1163" s="27" t="s">
        <v>18</v>
      </c>
      <c r="G1163" s="28" t="s">
        <v>87</v>
      </c>
      <c r="H1163" s="35">
        <v>39953</v>
      </c>
      <c r="I1163" s="27">
        <v>81</v>
      </c>
      <c r="J1163" s="30">
        <v>25</v>
      </c>
      <c r="K1163" s="35">
        <f t="shared" si="126"/>
        <v>1598.12</v>
      </c>
      <c r="L1163" s="32">
        <v>36.299999999999997</v>
      </c>
      <c r="M1163" s="32">
        <v>3.47</v>
      </c>
      <c r="N1163" s="32">
        <v>30.9</v>
      </c>
      <c r="O1163" s="33">
        <v>0.51990000000000003</v>
      </c>
      <c r="P1163" s="34">
        <f t="shared" si="127"/>
        <v>830.86258800000007</v>
      </c>
      <c r="Q1163" s="31">
        <f t="shared" si="128"/>
        <v>1450293.9</v>
      </c>
      <c r="R1163" s="36">
        <f t="shared" si="129"/>
        <v>138636.91</v>
      </c>
      <c r="S1163" s="36">
        <f t="shared" si="130"/>
        <v>1234547.7</v>
      </c>
      <c r="T1163" s="36">
        <f t="shared" si="131"/>
        <v>20771.564700000003</v>
      </c>
      <c r="U1163" s="36">
        <f t="shared" si="132"/>
        <v>33195452.978364002</v>
      </c>
    </row>
    <row r="1164" spans="1:21" s="27" customFormat="1" x14ac:dyDescent="0.2">
      <c r="A1164" s="13">
        <v>2017</v>
      </c>
      <c r="B1164" s="13" t="s">
        <v>39</v>
      </c>
      <c r="C1164" s="14">
        <v>4</v>
      </c>
      <c r="D1164" s="13" t="s">
        <v>83</v>
      </c>
      <c r="E1164" s="27" t="s">
        <v>44</v>
      </c>
      <c r="F1164" s="27" t="s">
        <v>18</v>
      </c>
      <c r="G1164" s="28" t="s">
        <v>86</v>
      </c>
      <c r="H1164" s="35">
        <v>57013</v>
      </c>
      <c r="I1164" s="27">
        <v>118</v>
      </c>
      <c r="J1164" s="30">
        <v>50</v>
      </c>
      <c r="K1164" s="35">
        <f t="shared" si="126"/>
        <v>1140.26</v>
      </c>
      <c r="L1164" s="32">
        <v>35.299999999999997</v>
      </c>
      <c r="M1164" s="32">
        <v>3.7</v>
      </c>
      <c r="N1164" s="32">
        <v>30.4</v>
      </c>
      <c r="O1164" s="33">
        <v>0.49940000000000001</v>
      </c>
      <c r="P1164" s="34">
        <f t="shared" si="127"/>
        <v>569.44584399999997</v>
      </c>
      <c r="Q1164" s="31">
        <f t="shared" si="128"/>
        <v>2012558.9</v>
      </c>
      <c r="R1164" s="36">
        <f t="shared" si="129"/>
        <v>210948.1</v>
      </c>
      <c r="S1164" s="36">
        <f t="shared" si="130"/>
        <v>1733195.2</v>
      </c>
      <c r="T1164" s="36">
        <f t="shared" si="131"/>
        <v>28472.2922</v>
      </c>
      <c r="U1164" s="36">
        <f t="shared" si="132"/>
        <v>32465815.903972</v>
      </c>
    </row>
    <row r="1165" spans="1:21" s="27" customFormat="1" x14ac:dyDescent="0.2">
      <c r="A1165" s="13">
        <v>2017</v>
      </c>
      <c r="B1165" s="13" t="s">
        <v>39</v>
      </c>
      <c r="C1165" s="14">
        <v>4</v>
      </c>
      <c r="D1165" s="13" t="s">
        <v>83</v>
      </c>
      <c r="E1165" s="27" t="s">
        <v>44</v>
      </c>
      <c r="F1165" s="27" t="s">
        <v>18</v>
      </c>
      <c r="G1165" s="28" t="s">
        <v>88</v>
      </c>
      <c r="H1165" s="35">
        <v>45493</v>
      </c>
      <c r="I1165" s="27">
        <v>91</v>
      </c>
      <c r="J1165" s="30">
        <v>40</v>
      </c>
      <c r="K1165" s="35">
        <f t="shared" si="126"/>
        <v>1137.325</v>
      </c>
      <c r="L1165" s="32">
        <v>36.47</v>
      </c>
      <c r="M1165" s="32">
        <v>4.1500000000000004</v>
      </c>
      <c r="N1165" s="32">
        <v>31.23</v>
      </c>
      <c r="O1165" s="33">
        <v>0.51459999999999995</v>
      </c>
      <c r="P1165" s="34">
        <f t="shared" si="127"/>
        <v>585.26744499999995</v>
      </c>
      <c r="Q1165" s="31">
        <f t="shared" si="128"/>
        <v>1659129.71</v>
      </c>
      <c r="R1165" s="36">
        <f t="shared" si="129"/>
        <v>188795.95</v>
      </c>
      <c r="S1165" s="36">
        <f t="shared" si="130"/>
        <v>1420746.3900000001</v>
      </c>
      <c r="T1165" s="36">
        <f t="shared" si="131"/>
        <v>23410.697799999998</v>
      </c>
      <c r="U1165" s="36">
        <f t="shared" si="132"/>
        <v>26625571.875384998</v>
      </c>
    </row>
    <row r="1166" spans="1:21" s="27" customFormat="1" x14ac:dyDescent="0.2">
      <c r="A1166" s="13">
        <v>2017</v>
      </c>
      <c r="B1166" s="13" t="s">
        <v>17</v>
      </c>
      <c r="C1166" s="14"/>
      <c r="D1166" s="13" t="s">
        <v>83</v>
      </c>
      <c r="E1166" s="27" t="s">
        <v>44</v>
      </c>
      <c r="F1166" s="27" t="s">
        <v>18</v>
      </c>
      <c r="G1166" s="28" t="s">
        <v>87</v>
      </c>
      <c r="H1166" s="35">
        <v>17657</v>
      </c>
      <c r="I1166" s="27">
        <v>35</v>
      </c>
      <c r="J1166" s="30">
        <v>20</v>
      </c>
      <c r="K1166" s="35">
        <f t="shared" si="126"/>
        <v>882.85</v>
      </c>
      <c r="L1166" s="32">
        <v>35</v>
      </c>
      <c r="M1166" s="32">
        <v>3.84</v>
      </c>
      <c r="N1166" s="32">
        <v>29.1</v>
      </c>
      <c r="O1166" s="33">
        <v>0.4874</v>
      </c>
      <c r="P1166" s="34">
        <f t="shared" si="127"/>
        <v>430.30109000000004</v>
      </c>
      <c r="Q1166" s="31">
        <f t="shared" si="128"/>
        <v>617995</v>
      </c>
      <c r="R1166" s="36">
        <f t="shared" si="129"/>
        <v>67802.880000000005</v>
      </c>
      <c r="S1166" s="36">
        <f t="shared" si="130"/>
        <v>513818.7</v>
      </c>
      <c r="T1166" s="36">
        <f t="shared" si="131"/>
        <v>8606.0218000000004</v>
      </c>
      <c r="U1166" s="36">
        <f t="shared" si="132"/>
        <v>7597826.3461300004</v>
      </c>
    </row>
    <row r="1167" spans="1:21" s="27" customFormat="1" x14ac:dyDescent="0.2">
      <c r="A1167" s="13">
        <v>2017</v>
      </c>
      <c r="B1167" s="13" t="s">
        <v>50</v>
      </c>
      <c r="C1167" s="14">
        <v>2.5</v>
      </c>
      <c r="D1167" s="13" t="s">
        <v>83</v>
      </c>
      <c r="E1167" s="27" t="s">
        <v>44</v>
      </c>
      <c r="F1167" s="27" t="s">
        <v>18</v>
      </c>
      <c r="G1167" s="28" t="s">
        <v>87</v>
      </c>
      <c r="H1167" s="35">
        <v>116697</v>
      </c>
      <c r="I1167" s="27">
        <v>238</v>
      </c>
      <c r="J1167" s="30">
        <v>120</v>
      </c>
      <c r="K1167" s="35">
        <f t="shared" si="126"/>
        <v>972.47500000000002</v>
      </c>
      <c r="L1167" s="32">
        <v>35.799999999999997</v>
      </c>
      <c r="M1167" s="32">
        <v>3.7</v>
      </c>
      <c r="N1167" s="32">
        <v>29.5</v>
      </c>
      <c r="O1167" s="33">
        <v>0.49969999999999998</v>
      </c>
      <c r="P1167" s="34">
        <f t="shared" si="127"/>
        <v>485.94575749999996</v>
      </c>
      <c r="Q1167" s="31">
        <f t="shared" si="128"/>
        <v>4177752.5999999996</v>
      </c>
      <c r="R1167" s="36">
        <f t="shared" si="129"/>
        <v>431778.9</v>
      </c>
      <c r="S1167" s="36">
        <f t="shared" si="130"/>
        <v>3442561.5</v>
      </c>
      <c r="T1167" s="36">
        <f t="shared" si="131"/>
        <v>58313.490899999997</v>
      </c>
      <c r="U1167" s="36">
        <f t="shared" si="132"/>
        <v>56708412.062977493</v>
      </c>
    </row>
    <row r="1168" spans="1:21" s="27" customFormat="1" x14ac:dyDescent="0.2">
      <c r="A1168" s="13">
        <v>2017</v>
      </c>
      <c r="B1168" s="13" t="s">
        <v>50</v>
      </c>
      <c r="C1168" s="14">
        <v>2</v>
      </c>
      <c r="D1168" s="13" t="s">
        <v>83</v>
      </c>
      <c r="E1168" s="27" t="s">
        <v>44</v>
      </c>
      <c r="F1168" s="27" t="s">
        <v>47</v>
      </c>
      <c r="G1168" s="28" t="s">
        <v>99</v>
      </c>
      <c r="H1168" s="35">
        <v>76391</v>
      </c>
      <c r="I1168" s="27">
        <v>156</v>
      </c>
      <c r="J1168" s="30">
        <v>60</v>
      </c>
      <c r="K1168" s="35">
        <f t="shared" si="126"/>
        <v>1273.1833333333334</v>
      </c>
      <c r="L1168" s="32">
        <v>35.6</v>
      </c>
      <c r="M1168" s="32">
        <v>4.4400000000000004</v>
      </c>
      <c r="N1168" s="32">
        <v>30.3</v>
      </c>
      <c r="O1168" s="33">
        <v>0.51749999999999996</v>
      </c>
      <c r="P1168" s="34">
        <f t="shared" si="127"/>
        <v>658.87237500000003</v>
      </c>
      <c r="Q1168" s="31">
        <f t="shared" si="128"/>
        <v>2719519.6</v>
      </c>
      <c r="R1168" s="36">
        <f t="shared" si="129"/>
        <v>339176.04000000004</v>
      </c>
      <c r="S1168" s="36">
        <f t="shared" si="130"/>
        <v>2314647.3000000003</v>
      </c>
      <c r="T1168" s="36">
        <f t="shared" si="131"/>
        <v>39532.342499999999</v>
      </c>
      <c r="U1168" s="36">
        <f t="shared" si="132"/>
        <v>50331919.598625004</v>
      </c>
    </row>
    <row r="1169" spans="1:21" s="27" customFormat="1" x14ac:dyDescent="0.2">
      <c r="A1169" s="13">
        <v>2017</v>
      </c>
      <c r="B1169" s="13" t="s">
        <v>39</v>
      </c>
      <c r="C1169" s="14">
        <v>3</v>
      </c>
      <c r="D1169" s="13" t="s">
        <v>83</v>
      </c>
      <c r="E1169" s="27" t="s">
        <v>44</v>
      </c>
      <c r="F1169" s="27" t="s">
        <v>47</v>
      </c>
      <c r="G1169" s="28" t="s">
        <v>87</v>
      </c>
      <c r="H1169" s="35">
        <v>322177</v>
      </c>
      <c r="I1169" s="27">
        <v>659</v>
      </c>
      <c r="J1169" s="30">
        <v>260</v>
      </c>
      <c r="K1169" s="35">
        <f t="shared" si="126"/>
        <v>1239.1423076923077</v>
      </c>
      <c r="L1169" s="32">
        <v>36.299999999999997</v>
      </c>
      <c r="M1169" s="32">
        <v>3.86</v>
      </c>
      <c r="N1169" s="32">
        <v>30.7</v>
      </c>
      <c r="O1169" s="33">
        <v>0.52080000000000004</v>
      </c>
      <c r="P1169" s="34">
        <f t="shared" si="127"/>
        <v>645.34531384615389</v>
      </c>
      <c r="Q1169" s="31">
        <f t="shared" si="128"/>
        <v>11695025.1</v>
      </c>
      <c r="R1169" s="36">
        <f t="shared" si="129"/>
        <v>1243603.22</v>
      </c>
      <c r="S1169" s="36">
        <f t="shared" si="130"/>
        <v>9890833.9000000004</v>
      </c>
      <c r="T1169" s="36">
        <f t="shared" si="131"/>
        <v>167789.78160000002</v>
      </c>
      <c r="U1169" s="36">
        <f t="shared" si="132"/>
        <v>207915417.17901233</v>
      </c>
    </row>
    <row r="1170" spans="1:21" s="27" customFormat="1" x14ac:dyDescent="0.2">
      <c r="A1170" s="13">
        <v>2017</v>
      </c>
      <c r="B1170" s="13" t="s">
        <v>50</v>
      </c>
      <c r="C1170" s="14">
        <v>2.8</v>
      </c>
      <c r="D1170" s="13" t="s">
        <v>83</v>
      </c>
      <c r="E1170" s="27" t="s">
        <v>44</v>
      </c>
      <c r="F1170" s="27" t="s">
        <v>47</v>
      </c>
      <c r="G1170" s="28" t="s">
        <v>99</v>
      </c>
      <c r="H1170" s="35">
        <v>117632</v>
      </c>
      <c r="I1170" s="27">
        <v>242</v>
      </c>
      <c r="J1170" s="30">
        <v>115</v>
      </c>
      <c r="K1170" s="35">
        <f t="shared" si="126"/>
        <v>1022.8869565217391</v>
      </c>
      <c r="L1170" s="32">
        <v>36</v>
      </c>
      <c r="M1170" s="32">
        <v>4.12</v>
      </c>
      <c r="N1170" s="32">
        <v>31.4</v>
      </c>
      <c r="O1170" s="33">
        <v>0.52190000000000003</v>
      </c>
      <c r="P1170" s="34">
        <f t="shared" si="127"/>
        <v>533.84470260869568</v>
      </c>
      <c r="Q1170" s="31">
        <f t="shared" si="128"/>
        <v>4234752</v>
      </c>
      <c r="R1170" s="36">
        <f t="shared" si="129"/>
        <v>484643.84000000003</v>
      </c>
      <c r="S1170" s="36">
        <f t="shared" si="130"/>
        <v>3693644.8</v>
      </c>
      <c r="T1170" s="36">
        <f t="shared" si="131"/>
        <v>61392.140800000001</v>
      </c>
      <c r="U1170" s="36">
        <f t="shared" si="132"/>
        <v>62797220.057266094</v>
      </c>
    </row>
    <row r="1171" spans="1:21" s="27" customFormat="1" x14ac:dyDescent="0.2">
      <c r="A1171" s="13">
        <v>2017</v>
      </c>
      <c r="B1171" s="13" t="s">
        <v>39</v>
      </c>
      <c r="C1171" s="14">
        <v>3</v>
      </c>
      <c r="D1171" s="13" t="s">
        <v>83</v>
      </c>
      <c r="E1171" s="27" t="s">
        <v>44</v>
      </c>
      <c r="F1171" s="27" t="s">
        <v>18</v>
      </c>
      <c r="G1171" s="28" t="s">
        <v>87</v>
      </c>
      <c r="H1171" s="35">
        <v>62580</v>
      </c>
      <c r="I1171" s="27">
        <v>134</v>
      </c>
      <c r="J1171" s="30">
        <v>60</v>
      </c>
      <c r="K1171" s="35">
        <f t="shared" si="126"/>
        <v>1043</v>
      </c>
      <c r="L1171" s="32">
        <v>36.1</v>
      </c>
      <c r="M1171" s="32">
        <v>3.98</v>
      </c>
      <c r="N1171" s="32">
        <v>31</v>
      </c>
      <c r="O1171" s="33">
        <v>0.5323</v>
      </c>
      <c r="P1171" s="34">
        <f t="shared" si="127"/>
        <v>555.18889999999999</v>
      </c>
      <c r="Q1171" s="31">
        <f t="shared" si="128"/>
        <v>2259138</v>
      </c>
      <c r="R1171" s="36">
        <f t="shared" si="129"/>
        <v>249068.4</v>
      </c>
      <c r="S1171" s="36">
        <f t="shared" si="130"/>
        <v>1939980</v>
      </c>
      <c r="T1171" s="36">
        <f t="shared" si="131"/>
        <v>33311.334000000003</v>
      </c>
      <c r="U1171" s="36">
        <f t="shared" si="132"/>
        <v>34743721.361999996</v>
      </c>
    </row>
    <row r="1172" spans="1:21" s="27" customFormat="1" x14ac:dyDescent="0.2">
      <c r="A1172" s="13">
        <v>2017</v>
      </c>
      <c r="B1172" s="13" t="s">
        <v>50</v>
      </c>
      <c r="C1172" s="14">
        <v>2.5</v>
      </c>
      <c r="D1172" s="13" t="s">
        <v>83</v>
      </c>
      <c r="E1172" s="27" t="s">
        <v>44</v>
      </c>
      <c r="F1172" s="27" t="s">
        <v>47</v>
      </c>
      <c r="G1172" s="28" t="s">
        <v>87</v>
      </c>
      <c r="H1172" s="35">
        <v>272162</v>
      </c>
      <c r="I1172" s="27">
        <v>554</v>
      </c>
      <c r="J1172" s="30">
        <v>240</v>
      </c>
      <c r="K1172" s="35">
        <f t="shared" si="126"/>
        <v>1134.0083333333334</v>
      </c>
      <c r="L1172" s="32">
        <v>35.64</v>
      </c>
      <c r="M1172" s="32">
        <v>3.94</v>
      </c>
      <c r="N1172" s="32">
        <v>30.85</v>
      </c>
      <c r="O1172" s="33">
        <v>0.49149999999999999</v>
      </c>
      <c r="P1172" s="34">
        <f t="shared" si="127"/>
        <v>557.36509583333327</v>
      </c>
      <c r="Q1172" s="31">
        <f t="shared" si="128"/>
        <v>9699853.6799999997</v>
      </c>
      <c r="R1172" s="36">
        <f t="shared" si="129"/>
        <v>1072318.28</v>
      </c>
      <c r="S1172" s="36">
        <f t="shared" si="130"/>
        <v>8396197.7000000011</v>
      </c>
      <c r="T1172" s="36">
        <f t="shared" si="131"/>
        <v>133767.62299999999</v>
      </c>
      <c r="U1172" s="36">
        <f t="shared" si="132"/>
        <v>151693599.21219164</v>
      </c>
    </row>
    <row r="1173" spans="1:21" s="27" customFormat="1" x14ac:dyDescent="0.2">
      <c r="A1173" s="13">
        <v>2017</v>
      </c>
      <c r="B1173" s="13" t="s">
        <v>50</v>
      </c>
      <c r="C1173" s="14">
        <v>2</v>
      </c>
      <c r="D1173" s="13" t="s">
        <v>83</v>
      </c>
      <c r="E1173" s="27" t="s">
        <v>44</v>
      </c>
      <c r="F1173" s="27" t="s">
        <v>18</v>
      </c>
      <c r="G1173" s="28" t="s">
        <v>88</v>
      </c>
      <c r="H1173" s="35">
        <v>60759</v>
      </c>
      <c r="I1173" s="27">
        <v>122</v>
      </c>
      <c r="J1173" s="30">
        <v>75</v>
      </c>
      <c r="K1173" s="35">
        <f t="shared" si="126"/>
        <v>810.12</v>
      </c>
      <c r="L1173" s="32">
        <v>36.49</v>
      </c>
      <c r="M1173" s="32">
        <v>4.04</v>
      </c>
      <c r="N1173" s="32">
        <v>32.36</v>
      </c>
      <c r="O1173" s="33">
        <v>0.49890000000000001</v>
      </c>
      <c r="P1173" s="34">
        <f t="shared" si="127"/>
        <v>404.16886800000003</v>
      </c>
      <c r="Q1173" s="31">
        <f t="shared" si="128"/>
        <v>2217095.91</v>
      </c>
      <c r="R1173" s="36">
        <f t="shared" si="129"/>
        <v>245466.36000000002</v>
      </c>
      <c r="S1173" s="36">
        <f t="shared" si="130"/>
        <v>1966161.24</v>
      </c>
      <c r="T1173" s="36">
        <f t="shared" si="131"/>
        <v>30312.665100000002</v>
      </c>
      <c r="U1173" s="36">
        <f t="shared" si="132"/>
        <v>24556896.250812002</v>
      </c>
    </row>
    <row r="1174" spans="1:21" s="27" customFormat="1" x14ac:dyDescent="0.2">
      <c r="A1174" s="13">
        <v>2017</v>
      </c>
      <c r="B1174" s="13" t="s">
        <v>19</v>
      </c>
      <c r="C1174" s="14">
        <v>3</v>
      </c>
      <c r="D1174" s="13" t="s">
        <v>83</v>
      </c>
      <c r="E1174" s="27" t="s">
        <v>44</v>
      </c>
      <c r="F1174" s="27" t="s">
        <v>18</v>
      </c>
      <c r="G1174" s="28" t="s">
        <v>103</v>
      </c>
      <c r="H1174" s="35">
        <v>152332</v>
      </c>
      <c r="I1174" s="27">
        <v>310</v>
      </c>
      <c r="J1174" s="30">
        <v>100</v>
      </c>
      <c r="K1174" s="35">
        <f t="shared" si="126"/>
        <v>1523.32</v>
      </c>
      <c r="L1174" s="32">
        <v>36.9</v>
      </c>
      <c r="M1174" s="32">
        <v>3.22</v>
      </c>
      <c r="N1174" s="32">
        <v>29</v>
      </c>
      <c r="O1174" s="33">
        <v>0.49440000000000001</v>
      </c>
      <c r="P1174" s="34">
        <f t="shared" si="127"/>
        <v>753.12940800000001</v>
      </c>
      <c r="Q1174" s="31">
        <f t="shared" si="128"/>
        <v>5621050.7999999998</v>
      </c>
      <c r="R1174" s="36">
        <f t="shared" si="129"/>
        <v>490509.04000000004</v>
      </c>
      <c r="S1174" s="36">
        <f t="shared" si="130"/>
        <v>4417628</v>
      </c>
      <c r="T1174" s="36">
        <f t="shared" si="131"/>
        <v>75312.940799999997</v>
      </c>
      <c r="U1174" s="36">
        <f t="shared" si="132"/>
        <v>114725708.97945601</v>
      </c>
    </row>
    <row r="1175" spans="1:21" s="27" customFormat="1" x14ac:dyDescent="0.2">
      <c r="A1175" s="13">
        <v>2017</v>
      </c>
      <c r="B1175" s="13" t="s">
        <v>39</v>
      </c>
      <c r="C1175" s="14">
        <v>3.5</v>
      </c>
      <c r="D1175" s="13" t="s">
        <v>83</v>
      </c>
      <c r="E1175" s="27" t="s">
        <v>44</v>
      </c>
      <c r="F1175" s="27" t="s">
        <v>47</v>
      </c>
      <c r="G1175" s="28" t="s">
        <v>87</v>
      </c>
      <c r="H1175" s="35">
        <v>155304</v>
      </c>
      <c r="I1175" s="27">
        <v>317</v>
      </c>
      <c r="J1175" s="30">
        <v>130</v>
      </c>
      <c r="K1175" s="35">
        <f t="shared" si="126"/>
        <v>1194.6461538461538</v>
      </c>
      <c r="L1175" s="32">
        <v>36</v>
      </c>
      <c r="M1175" s="32">
        <v>3.96</v>
      </c>
      <c r="N1175" s="32">
        <v>30.1</v>
      </c>
      <c r="O1175" s="33">
        <v>0.52539999999999998</v>
      </c>
      <c r="P1175" s="34">
        <f t="shared" si="127"/>
        <v>627.66708923076919</v>
      </c>
      <c r="Q1175" s="31">
        <f t="shared" si="128"/>
        <v>5590944</v>
      </c>
      <c r="R1175" s="36">
        <f t="shared" si="129"/>
        <v>615003.84</v>
      </c>
      <c r="S1175" s="36">
        <f t="shared" si="130"/>
        <v>4674650.4000000004</v>
      </c>
      <c r="T1175" s="36">
        <f t="shared" si="131"/>
        <v>81596.72159999999</v>
      </c>
      <c r="U1175" s="36">
        <f t="shared" si="132"/>
        <v>97479209.625895381</v>
      </c>
    </row>
    <row r="1176" spans="1:21" s="27" customFormat="1" x14ac:dyDescent="0.2">
      <c r="A1176" s="13">
        <v>2017</v>
      </c>
      <c r="B1176" s="13" t="s">
        <v>19</v>
      </c>
      <c r="C1176" s="14">
        <v>3.5</v>
      </c>
      <c r="D1176" s="13" t="s">
        <v>83</v>
      </c>
      <c r="E1176" s="27" t="s">
        <v>44</v>
      </c>
      <c r="F1176" s="27" t="s">
        <v>47</v>
      </c>
      <c r="G1176" s="28" t="s">
        <v>87</v>
      </c>
      <c r="H1176" s="35">
        <v>57524</v>
      </c>
      <c r="I1176" s="27">
        <v>111</v>
      </c>
      <c r="J1176" s="30">
        <v>35</v>
      </c>
      <c r="K1176" s="35">
        <f t="shared" si="126"/>
        <v>1643.5428571428572</v>
      </c>
      <c r="L1176" s="32">
        <v>36.6</v>
      </c>
      <c r="M1176" s="32">
        <v>4.08</v>
      </c>
      <c r="N1176" s="32">
        <v>31.1</v>
      </c>
      <c r="O1176" s="33">
        <v>0.5353</v>
      </c>
      <c r="P1176" s="34">
        <f t="shared" si="127"/>
        <v>879.78849142857143</v>
      </c>
      <c r="Q1176" s="31">
        <f t="shared" si="128"/>
        <v>2105378.4</v>
      </c>
      <c r="R1176" s="36">
        <f t="shared" si="129"/>
        <v>234697.92</v>
      </c>
      <c r="S1176" s="36">
        <f t="shared" si="130"/>
        <v>1788996.4000000001</v>
      </c>
      <c r="T1176" s="36">
        <f t="shared" si="131"/>
        <v>30792.5972</v>
      </c>
      <c r="U1176" s="36">
        <f t="shared" si="132"/>
        <v>50608953.180937141</v>
      </c>
    </row>
    <row r="1177" spans="1:21" s="27" customFormat="1" x14ac:dyDescent="0.2">
      <c r="A1177" s="13">
        <v>2017</v>
      </c>
      <c r="B1177" s="13" t="s">
        <v>39</v>
      </c>
      <c r="C1177" s="14">
        <v>3.5</v>
      </c>
      <c r="D1177" s="13" t="s">
        <v>83</v>
      </c>
      <c r="E1177" s="27" t="s">
        <v>44</v>
      </c>
      <c r="F1177" s="27" t="s">
        <v>18</v>
      </c>
      <c r="G1177" s="28" t="s">
        <v>99</v>
      </c>
      <c r="H1177" s="35">
        <v>77542</v>
      </c>
      <c r="I1177" s="27">
        <v>157</v>
      </c>
      <c r="J1177" s="30">
        <v>60</v>
      </c>
      <c r="K1177" s="35">
        <f t="shared" si="126"/>
        <v>1292.3666666666666</v>
      </c>
      <c r="L1177" s="32">
        <v>35.450000000000003</v>
      </c>
      <c r="M1177" s="32">
        <v>3.88</v>
      </c>
      <c r="N1177" s="32">
        <v>31.74</v>
      </c>
      <c r="O1177" s="33">
        <v>0.52739999999999998</v>
      </c>
      <c r="P1177" s="34">
        <f t="shared" si="127"/>
        <v>681.59417999999994</v>
      </c>
      <c r="Q1177" s="31">
        <f t="shared" si="128"/>
        <v>2748863.9000000004</v>
      </c>
      <c r="R1177" s="36">
        <f t="shared" si="129"/>
        <v>300862.95999999996</v>
      </c>
      <c r="S1177" s="36">
        <f t="shared" si="130"/>
        <v>2461183.08</v>
      </c>
      <c r="T1177" s="36">
        <f t="shared" si="131"/>
        <v>40895.650799999996</v>
      </c>
      <c r="U1177" s="36">
        <f t="shared" si="132"/>
        <v>52852175.905559994</v>
      </c>
    </row>
    <row r="1178" spans="1:21" s="27" customFormat="1" x14ac:dyDescent="0.2">
      <c r="A1178" s="13">
        <v>2017</v>
      </c>
      <c r="B1178" s="13" t="s">
        <v>39</v>
      </c>
      <c r="C1178" s="14">
        <v>3</v>
      </c>
      <c r="D1178" s="13" t="s">
        <v>83</v>
      </c>
      <c r="E1178" s="27" t="s">
        <v>44</v>
      </c>
      <c r="F1178" s="27" t="s">
        <v>18</v>
      </c>
      <c r="G1178" s="28" t="s">
        <v>99</v>
      </c>
      <c r="H1178" s="35">
        <v>76631</v>
      </c>
      <c r="I1178" s="27">
        <v>156</v>
      </c>
      <c r="J1178" s="30">
        <v>70</v>
      </c>
      <c r="K1178" s="35">
        <f t="shared" si="126"/>
        <v>1094.7285714285715</v>
      </c>
      <c r="L1178" s="32">
        <v>34.99</v>
      </c>
      <c r="M1178" s="32">
        <v>3.33</v>
      </c>
      <c r="N1178" s="32">
        <v>31.74</v>
      </c>
      <c r="O1178" s="33">
        <v>0.49869999999999998</v>
      </c>
      <c r="P1178" s="34">
        <f t="shared" si="127"/>
        <v>545.9411385714285</v>
      </c>
      <c r="Q1178" s="31">
        <f t="shared" si="128"/>
        <v>2681318.69</v>
      </c>
      <c r="R1178" s="36">
        <f t="shared" si="129"/>
        <v>255181.23</v>
      </c>
      <c r="S1178" s="36">
        <f t="shared" si="130"/>
        <v>2432267.94</v>
      </c>
      <c r="T1178" s="36">
        <f t="shared" si="131"/>
        <v>38215.879699999998</v>
      </c>
      <c r="U1178" s="36">
        <f t="shared" si="132"/>
        <v>41836015.389867134</v>
      </c>
    </row>
    <row r="1179" spans="1:21" s="27" customFormat="1" x14ac:dyDescent="0.2">
      <c r="A1179" s="13">
        <v>2017</v>
      </c>
      <c r="B1179" s="13" t="s">
        <v>19</v>
      </c>
      <c r="C1179" s="14">
        <v>3</v>
      </c>
      <c r="D1179" s="13" t="s">
        <v>83</v>
      </c>
      <c r="E1179" s="27" t="s">
        <v>44</v>
      </c>
      <c r="F1179" s="27" t="s">
        <v>47</v>
      </c>
      <c r="G1179" s="28" t="s">
        <v>87</v>
      </c>
      <c r="H1179" s="35">
        <v>118828</v>
      </c>
      <c r="I1179" s="27">
        <v>241</v>
      </c>
      <c r="J1179" s="30">
        <v>70</v>
      </c>
      <c r="K1179" s="35">
        <f t="shared" si="126"/>
        <v>1697.5428571428572</v>
      </c>
      <c r="L1179" s="32">
        <v>36.549999999999997</v>
      </c>
      <c r="M1179" s="32">
        <v>3.82</v>
      </c>
      <c r="N1179" s="32">
        <v>31.21</v>
      </c>
      <c r="O1179" s="33">
        <v>0.50580000000000003</v>
      </c>
      <c r="P1179" s="34">
        <f t="shared" si="127"/>
        <v>858.61717714285714</v>
      </c>
      <c r="Q1179" s="31">
        <f t="shared" si="128"/>
        <v>4343163.3999999994</v>
      </c>
      <c r="R1179" s="36">
        <f t="shared" si="129"/>
        <v>453922.95999999996</v>
      </c>
      <c r="S1179" s="36">
        <f t="shared" si="130"/>
        <v>3708621.88</v>
      </c>
      <c r="T1179" s="36">
        <f t="shared" si="131"/>
        <v>60103.202400000002</v>
      </c>
      <c r="U1179" s="36">
        <f t="shared" si="132"/>
        <v>102027761.92553143</v>
      </c>
    </row>
    <row r="1180" spans="1:21" s="27" customFormat="1" x14ac:dyDescent="0.2">
      <c r="A1180" s="13">
        <v>2017</v>
      </c>
      <c r="B1180" s="13" t="s">
        <v>19</v>
      </c>
      <c r="C1180" s="14">
        <v>3</v>
      </c>
      <c r="D1180" s="13" t="s">
        <v>83</v>
      </c>
      <c r="E1180" s="27" t="s">
        <v>44</v>
      </c>
      <c r="F1180" s="27" t="s">
        <v>47</v>
      </c>
      <c r="G1180" s="28" t="s">
        <v>87</v>
      </c>
      <c r="H1180" s="35">
        <v>39758</v>
      </c>
      <c r="I1180" s="27">
        <v>82</v>
      </c>
      <c r="J1180" s="30">
        <v>30</v>
      </c>
      <c r="K1180" s="35">
        <f t="shared" si="126"/>
        <v>1325.2666666666667</v>
      </c>
      <c r="L1180" s="32">
        <v>35.61</v>
      </c>
      <c r="M1180" s="32">
        <v>3.34</v>
      </c>
      <c r="N1180" s="32">
        <v>31.65</v>
      </c>
      <c r="O1180" s="33">
        <v>0.49930000000000002</v>
      </c>
      <c r="P1180" s="34">
        <f t="shared" si="127"/>
        <v>661.70564666666678</v>
      </c>
      <c r="Q1180" s="31">
        <f t="shared" si="128"/>
        <v>1415782.38</v>
      </c>
      <c r="R1180" s="36">
        <f t="shared" si="129"/>
        <v>132791.72</v>
      </c>
      <c r="S1180" s="36">
        <f t="shared" si="130"/>
        <v>1258340.7</v>
      </c>
      <c r="T1180" s="36">
        <f t="shared" si="131"/>
        <v>19851.169400000002</v>
      </c>
      <c r="U1180" s="36">
        <f t="shared" si="132"/>
        <v>26308093.100173339</v>
      </c>
    </row>
    <row r="1181" spans="1:21" s="27" customFormat="1" x14ac:dyDescent="0.2">
      <c r="A1181" s="13">
        <v>2017</v>
      </c>
      <c r="B1181" s="13" t="s">
        <v>17</v>
      </c>
      <c r="C1181" s="14"/>
      <c r="D1181" s="13" t="s">
        <v>83</v>
      </c>
      <c r="E1181" s="27" t="s">
        <v>44</v>
      </c>
      <c r="F1181" s="27" t="s">
        <v>18</v>
      </c>
      <c r="G1181" s="28" t="s">
        <v>99</v>
      </c>
      <c r="H1181" s="35">
        <v>7966</v>
      </c>
      <c r="I1181" s="27">
        <v>17</v>
      </c>
      <c r="J1181" s="30">
        <v>15</v>
      </c>
      <c r="K1181" s="35">
        <f t="shared" si="126"/>
        <v>531.06666666666672</v>
      </c>
      <c r="L1181" s="32">
        <v>34.700000000000003</v>
      </c>
      <c r="M1181" s="32">
        <v>3.26</v>
      </c>
      <c r="N1181" s="32">
        <v>28.8</v>
      </c>
      <c r="O1181" s="33">
        <v>0.48759999999999998</v>
      </c>
      <c r="P1181" s="34">
        <f t="shared" si="127"/>
        <v>258.94810666666666</v>
      </c>
      <c r="Q1181" s="31">
        <f t="shared" si="128"/>
        <v>276420.2</v>
      </c>
      <c r="R1181" s="36">
        <f t="shared" si="129"/>
        <v>25969.16</v>
      </c>
      <c r="S1181" s="36">
        <f t="shared" si="130"/>
        <v>229420.80000000002</v>
      </c>
      <c r="T1181" s="36">
        <f t="shared" si="131"/>
        <v>3884.2215999999999</v>
      </c>
      <c r="U1181" s="36">
        <f t="shared" si="132"/>
        <v>2062780.6177066667</v>
      </c>
    </row>
    <row r="1182" spans="1:21" s="27" customFormat="1" x14ac:dyDescent="0.2">
      <c r="A1182" s="13">
        <v>2017</v>
      </c>
      <c r="B1182" s="13" t="s">
        <v>39</v>
      </c>
      <c r="C1182" s="14">
        <v>4</v>
      </c>
      <c r="D1182" s="13" t="s">
        <v>83</v>
      </c>
      <c r="E1182" s="27" t="s">
        <v>44</v>
      </c>
      <c r="F1182" s="27" t="s">
        <v>18</v>
      </c>
      <c r="G1182" s="28" t="s">
        <v>99</v>
      </c>
      <c r="H1182" s="35">
        <v>165104</v>
      </c>
      <c r="I1182" s="27">
        <v>353</v>
      </c>
      <c r="J1182" s="30">
        <v>120</v>
      </c>
      <c r="K1182" s="35">
        <f t="shared" si="126"/>
        <v>1375.8666666666666</v>
      </c>
      <c r="L1182" s="32">
        <v>36.700000000000003</v>
      </c>
      <c r="M1182" s="32">
        <v>3.17</v>
      </c>
      <c r="N1182" s="32">
        <v>32.1</v>
      </c>
      <c r="O1182" s="33">
        <v>0.51429999999999998</v>
      </c>
      <c r="P1182" s="34">
        <f t="shared" si="127"/>
        <v>707.60822666666672</v>
      </c>
      <c r="Q1182" s="31">
        <f t="shared" si="128"/>
        <v>6059316.8000000007</v>
      </c>
      <c r="R1182" s="36">
        <f t="shared" si="129"/>
        <v>523379.68</v>
      </c>
      <c r="S1182" s="36">
        <f t="shared" si="130"/>
        <v>5299838.4000000004</v>
      </c>
      <c r="T1182" s="36">
        <f t="shared" si="131"/>
        <v>84912.987200000003</v>
      </c>
      <c r="U1182" s="36">
        <f t="shared" si="132"/>
        <v>116828948.65557334</v>
      </c>
    </row>
    <row r="1183" spans="1:21" s="27" customFormat="1" x14ac:dyDescent="0.2">
      <c r="A1183" s="13">
        <v>2017</v>
      </c>
      <c r="B1183" s="13" t="s">
        <v>17</v>
      </c>
      <c r="C1183" s="14"/>
      <c r="D1183" s="13" t="s">
        <v>83</v>
      </c>
      <c r="E1183" s="27" t="s">
        <v>44</v>
      </c>
      <c r="F1183" s="27" t="s">
        <v>47</v>
      </c>
      <c r="G1183" s="28" t="s">
        <v>99</v>
      </c>
      <c r="H1183" s="35">
        <v>34684</v>
      </c>
      <c r="I1183" s="27">
        <v>71</v>
      </c>
      <c r="J1183" s="30">
        <v>55</v>
      </c>
      <c r="K1183" s="35">
        <f t="shared" si="126"/>
        <v>630.61818181818182</v>
      </c>
      <c r="L1183" s="32">
        <v>34.619999999999997</v>
      </c>
      <c r="M1183" s="32">
        <v>3.92</v>
      </c>
      <c r="N1183" s="32">
        <v>29.79</v>
      </c>
      <c r="O1183" s="33">
        <v>0.51229999999999998</v>
      </c>
      <c r="P1183" s="34">
        <f t="shared" si="127"/>
        <v>323.06569454545456</v>
      </c>
      <c r="Q1183" s="31">
        <f t="shared" si="128"/>
        <v>1200760.0799999998</v>
      </c>
      <c r="R1183" s="36">
        <f t="shared" si="129"/>
        <v>135961.28</v>
      </c>
      <c r="S1183" s="36">
        <f t="shared" si="130"/>
        <v>1033236.36</v>
      </c>
      <c r="T1183" s="36">
        <f t="shared" si="131"/>
        <v>17768.6132</v>
      </c>
      <c r="U1183" s="36">
        <f t="shared" si="132"/>
        <v>11205210.549614547</v>
      </c>
    </row>
    <row r="1184" spans="1:21" s="27" customFormat="1" x14ac:dyDescent="0.2">
      <c r="A1184" s="13">
        <v>2017</v>
      </c>
      <c r="B1184" s="13" t="s">
        <v>17</v>
      </c>
      <c r="C1184" s="14"/>
      <c r="D1184" s="13" t="s">
        <v>83</v>
      </c>
      <c r="E1184" s="27" t="s">
        <v>44</v>
      </c>
      <c r="F1184" s="27" t="s">
        <v>47</v>
      </c>
      <c r="G1184" s="28" t="s">
        <v>99</v>
      </c>
      <c r="H1184" s="35">
        <v>52114</v>
      </c>
      <c r="I1184" s="27">
        <v>107</v>
      </c>
      <c r="J1184" s="30">
        <v>80</v>
      </c>
      <c r="K1184" s="35">
        <f t="shared" si="126"/>
        <v>651.42499999999995</v>
      </c>
      <c r="L1184" s="32">
        <v>35.4</v>
      </c>
      <c r="M1184" s="32">
        <v>3.87</v>
      </c>
      <c r="N1184" s="32">
        <v>29</v>
      </c>
      <c r="O1184" s="33">
        <v>0.51859999999999995</v>
      </c>
      <c r="P1184" s="34">
        <f t="shared" si="127"/>
        <v>337.82900499999994</v>
      </c>
      <c r="Q1184" s="31">
        <f t="shared" si="128"/>
        <v>1844835.5999999999</v>
      </c>
      <c r="R1184" s="36">
        <f t="shared" si="129"/>
        <v>201681.18</v>
      </c>
      <c r="S1184" s="36">
        <f t="shared" si="130"/>
        <v>1511306</v>
      </c>
      <c r="T1184" s="36">
        <f t="shared" si="131"/>
        <v>27026.320399999997</v>
      </c>
      <c r="U1184" s="36">
        <f t="shared" si="132"/>
        <v>17605620.766569998</v>
      </c>
    </row>
    <row r="1185" spans="1:21" s="27" customFormat="1" x14ac:dyDescent="0.2">
      <c r="A1185" s="13">
        <v>2017</v>
      </c>
      <c r="B1185" s="13" t="s">
        <v>50</v>
      </c>
      <c r="C1185" s="14">
        <v>2.5</v>
      </c>
      <c r="D1185" s="13" t="s">
        <v>83</v>
      </c>
      <c r="E1185" s="27" t="s">
        <v>44</v>
      </c>
      <c r="F1185" s="27" t="s">
        <v>47</v>
      </c>
      <c r="G1185" s="28" t="s">
        <v>87</v>
      </c>
      <c r="H1185" s="35">
        <v>67197</v>
      </c>
      <c r="I1185" s="27">
        <v>138</v>
      </c>
      <c r="J1185" s="30">
        <v>60</v>
      </c>
      <c r="K1185" s="35">
        <f t="shared" si="126"/>
        <v>1119.95</v>
      </c>
      <c r="L1185" s="32">
        <v>35.1</v>
      </c>
      <c r="M1185" s="32">
        <v>3.94</v>
      </c>
      <c r="N1185" s="32">
        <v>30.1</v>
      </c>
      <c r="O1185" s="33">
        <v>0.52280000000000004</v>
      </c>
      <c r="P1185" s="34">
        <f t="shared" si="127"/>
        <v>585.50986</v>
      </c>
      <c r="Q1185" s="31">
        <f t="shared" si="128"/>
        <v>2358614.7000000002</v>
      </c>
      <c r="R1185" s="36">
        <f t="shared" si="129"/>
        <v>264756.18</v>
      </c>
      <c r="S1185" s="36">
        <f t="shared" si="130"/>
        <v>2022629.7000000002</v>
      </c>
      <c r="T1185" s="36">
        <f t="shared" si="131"/>
        <v>35130.5916</v>
      </c>
      <c r="U1185" s="36">
        <f t="shared" si="132"/>
        <v>39344506.062420003</v>
      </c>
    </row>
    <row r="1186" spans="1:21" s="27" customFormat="1" x14ac:dyDescent="0.2">
      <c r="A1186" s="13">
        <v>2017</v>
      </c>
      <c r="B1186" s="13" t="s">
        <v>19</v>
      </c>
      <c r="C1186" s="14">
        <v>3</v>
      </c>
      <c r="D1186" s="13" t="s">
        <v>83</v>
      </c>
      <c r="E1186" s="27" t="s">
        <v>44</v>
      </c>
      <c r="F1186" s="27" t="s">
        <v>47</v>
      </c>
      <c r="G1186" s="28" t="s">
        <v>87</v>
      </c>
      <c r="H1186" s="35">
        <v>38723</v>
      </c>
      <c r="I1186" s="27">
        <v>78</v>
      </c>
      <c r="J1186" s="30">
        <v>30</v>
      </c>
      <c r="K1186" s="35">
        <f t="shared" si="126"/>
        <v>1290.7666666666667</v>
      </c>
      <c r="L1186" s="32">
        <v>35.200000000000003</v>
      </c>
      <c r="M1186" s="32">
        <v>3.79</v>
      </c>
      <c r="N1186" s="32">
        <v>30.2</v>
      </c>
      <c r="O1186" s="33">
        <v>0.52569999999999995</v>
      </c>
      <c r="P1186" s="34">
        <f t="shared" si="127"/>
        <v>678.55603666666661</v>
      </c>
      <c r="Q1186" s="31">
        <f t="shared" si="128"/>
        <v>1363049.6</v>
      </c>
      <c r="R1186" s="36">
        <f t="shared" si="129"/>
        <v>146760.17000000001</v>
      </c>
      <c r="S1186" s="36">
        <f t="shared" si="130"/>
        <v>1169434.5999999999</v>
      </c>
      <c r="T1186" s="36">
        <f t="shared" si="131"/>
        <v>20356.681099999998</v>
      </c>
      <c r="U1186" s="36">
        <f t="shared" si="132"/>
        <v>26275725.407843333</v>
      </c>
    </row>
    <row r="1187" spans="1:21" s="27" customFormat="1" x14ac:dyDescent="0.2">
      <c r="A1187" s="13">
        <v>2017</v>
      </c>
      <c r="B1187" s="13" t="s">
        <v>50</v>
      </c>
      <c r="C1187" s="14">
        <v>2</v>
      </c>
      <c r="D1187" s="13" t="s">
        <v>83</v>
      </c>
      <c r="E1187" s="27" t="s">
        <v>44</v>
      </c>
      <c r="F1187" s="27" t="s">
        <v>18</v>
      </c>
      <c r="G1187" s="28" t="s">
        <v>78</v>
      </c>
      <c r="H1187" s="35">
        <v>219195</v>
      </c>
      <c r="I1187" s="27">
        <v>436</v>
      </c>
      <c r="J1187" s="30">
        <v>220</v>
      </c>
      <c r="K1187" s="35">
        <f t="shared" si="126"/>
        <v>996.34090909090912</v>
      </c>
      <c r="L1187" s="32">
        <v>35.1</v>
      </c>
      <c r="M1187" s="32">
        <v>3.41</v>
      </c>
      <c r="N1187" s="32">
        <v>28.6</v>
      </c>
      <c r="O1187" s="33">
        <v>0.47799999999999998</v>
      </c>
      <c r="P1187" s="34">
        <f t="shared" si="127"/>
        <v>476.25095454545453</v>
      </c>
      <c r="Q1187" s="31">
        <f t="shared" si="128"/>
        <v>7693744.5</v>
      </c>
      <c r="R1187" s="36">
        <f t="shared" si="129"/>
        <v>747454.95000000007</v>
      </c>
      <c r="S1187" s="36">
        <f t="shared" si="130"/>
        <v>6268977</v>
      </c>
      <c r="T1187" s="36">
        <f t="shared" si="131"/>
        <v>104775.20999999999</v>
      </c>
      <c r="U1187" s="36">
        <f t="shared" si="132"/>
        <v>104391827.98159091</v>
      </c>
    </row>
    <row r="1188" spans="1:21" s="27" customFormat="1" x14ac:dyDescent="0.2">
      <c r="A1188" s="13">
        <v>2017</v>
      </c>
      <c r="B1188" s="13" t="s">
        <v>39</v>
      </c>
      <c r="C1188" s="14">
        <v>3</v>
      </c>
      <c r="D1188" s="13" t="s">
        <v>83</v>
      </c>
      <c r="E1188" s="27" t="s">
        <v>44</v>
      </c>
      <c r="F1188" s="27" t="s">
        <v>47</v>
      </c>
      <c r="G1188" s="28" t="s">
        <v>99</v>
      </c>
      <c r="H1188" s="35">
        <v>107420</v>
      </c>
      <c r="I1188" s="27">
        <v>218</v>
      </c>
      <c r="J1188" s="30">
        <v>90</v>
      </c>
      <c r="K1188" s="35">
        <f t="shared" si="126"/>
        <v>1193.5555555555557</v>
      </c>
      <c r="L1188" s="32">
        <v>35.08</v>
      </c>
      <c r="M1188" s="32">
        <v>4.05</v>
      </c>
      <c r="N1188" s="32">
        <v>30.09</v>
      </c>
      <c r="O1188" s="33">
        <v>0.52159999999999995</v>
      </c>
      <c r="P1188" s="34">
        <f t="shared" si="127"/>
        <v>622.55857777777771</v>
      </c>
      <c r="Q1188" s="31">
        <f t="shared" si="128"/>
        <v>3768293.5999999996</v>
      </c>
      <c r="R1188" s="36">
        <f t="shared" si="129"/>
        <v>435051</v>
      </c>
      <c r="S1188" s="36">
        <f t="shared" si="130"/>
        <v>3232267.8</v>
      </c>
      <c r="T1188" s="36">
        <f t="shared" si="131"/>
        <v>56030.271999999997</v>
      </c>
      <c r="U1188" s="36">
        <f t="shared" si="132"/>
        <v>66875242.424888879</v>
      </c>
    </row>
    <row r="1189" spans="1:21" s="27" customFormat="1" x14ac:dyDescent="0.2">
      <c r="A1189" s="13">
        <v>2017</v>
      </c>
      <c r="B1189" s="13" t="s">
        <v>19</v>
      </c>
      <c r="C1189" s="14">
        <v>2.5</v>
      </c>
      <c r="D1189" s="13" t="s">
        <v>83</v>
      </c>
      <c r="E1189" s="27" t="s">
        <v>44</v>
      </c>
      <c r="F1189" s="27" t="s">
        <v>47</v>
      </c>
      <c r="G1189" s="28" t="s">
        <v>87</v>
      </c>
      <c r="H1189" s="35">
        <v>73839</v>
      </c>
      <c r="I1189" s="27">
        <v>151</v>
      </c>
      <c r="J1189" s="30">
        <v>42</v>
      </c>
      <c r="K1189" s="35">
        <f t="shared" si="126"/>
        <v>1758.0714285714287</v>
      </c>
      <c r="L1189" s="32">
        <v>35.89</v>
      </c>
      <c r="M1189" s="32">
        <v>3.74</v>
      </c>
      <c r="N1189" s="32">
        <v>30.51</v>
      </c>
      <c r="O1189" s="33">
        <v>0.53890000000000005</v>
      </c>
      <c r="P1189" s="34">
        <f t="shared" si="127"/>
        <v>947.42469285714299</v>
      </c>
      <c r="Q1189" s="31">
        <f t="shared" si="128"/>
        <v>2650081.71</v>
      </c>
      <c r="R1189" s="36">
        <f t="shared" si="129"/>
        <v>276157.86000000004</v>
      </c>
      <c r="S1189" s="36">
        <f t="shared" si="130"/>
        <v>2252827.89</v>
      </c>
      <c r="T1189" s="36">
        <f t="shared" si="131"/>
        <v>39791.837100000004</v>
      </c>
      <c r="U1189" s="36">
        <f t="shared" si="132"/>
        <v>69956891.895878583</v>
      </c>
    </row>
    <row r="1190" spans="1:21" s="27" customFormat="1" x14ac:dyDescent="0.2">
      <c r="A1190" s="13">
        <v>2017</v>
      </c>
      <c r="B1190" s="13" t="s">
        <v>50</v>
      </c>
      <c r="C1190" s="14">
        <v>2.5</v>
      </c>
      <c r="D1190" s="13" t="s">
        <v>83</v>
      </c>
      <c r="E1190" s="27" t="s">
        <v>44</v>
      </c>
      <c r="F1190" s="27" t="s">
        <v>47</v>
      </c>
      <c r="G1190" s="28" t="s">
        <v>87</v>
      </c>
      <c r="H1190" s="35">
        <v>125897</v>
      </c>
      <c r="I1190" s="27">
        <v>257</v>
      </c>
      <c r="J1190" s="30">
        <v>107</v>
      </c>
      <c r="K1190" s="35">
        <f t="shared" si="126"/>
        <v>1176.6074766355141</v>
      </c>
      <c r="L1190" s="32">
        <v>35.72</v>
      </c>
      <c r="M1190" s="32">
        <v>3.87</v>
      </c>
      <c r="N1190" s="32">
        <v>30.79</v>
      </c>
      <c r="O1190" s="33">
        <v>0.52010000000000001</v>
      </c>
      <c r="P1190" s="34">
        <f t="shared" si="127"/>
        <v>611.95354859813085</v>
      </c>
      <c r="Q1190" s="31">
        <f t="shared" si="128"/>
        <v>4497040.84</v>
      </c>
      <c r="R1190" s="36">
        <f t="shared" si="129"/>
        <v>487221.39</v>
      </c>
      <c r="S1190" s="36">
        <f t="shared" si="130"/>
        <v>3876368.63</v>
      </c>
      <c r="T1190" s="36">
        <f t="shared" si="131"/>
        <v>65479.029699999999</v>
      </c>
      <c r="U1190" s="36">
        <f t="shared" si="132"/>
        <v>77043115.907858878</v>
      </c>
    </row>
    <row r="1191" spans="1:21" s="27" customFormat="1" x14ac:dyDescent="0.2">
      <c r="A1191" s="13">
        <v>2017</v>
      </c>
      <c r="B1191" s="13" t="s">
        <v>50</v>
      </c>
      <c r="C1191" s="14">
        <v>2.5</v>
      </c>
      <c r="D1191" s="13" t="s">
        <v>83</v>
      </c>
      <c r="E1191" s="27" t="s">
        <v>44</v>
      </c>
      <c r="F1191" s="27" t="s">
        <v>47</v>
      </c>
      <c r="G1191" s="28" t="s">
        <v>87</v>
      </c>
      <c r="H1191" s="35">
        <v>118178</v>
      </c>
      <c r="I1191" s="27">
        <v>242</v>
      </c>
      <c r="J1191" s="30">
        <v>95</v>
      </c>
      <c r="K1191" s="35">
        <f t="shared" si="126"/>
        <v>1243.9789473684211</v>
      </c>
      <c r="L1191" s="32">
        <v>35.26</v>
      </c>
      <c r="M1191" s="32">
        <v>4.26</v>
      </c>
      <c r="N1191" s="32">
        <v>30.34</v>
      </c>
      <c r="O1191" s="33">
        <v>0.49930000000000002</v>
      </c>
      <c r="P1191" s="34">
        <f t="shared" si="127"/>
        <v>621.11868842105264</v>
      </c>
      <c r="Q1191" s="31">
        <f t="shared" si="128"/>
        <v>4166956.28</v>
      </c>
      <c r="R1191" s="36">
        <f t="shared" si="129"/>
        <v>503438.27999999997</v>
      </c>
      <c r="S1191" s="36">
        <f t="shared" si="130"/>
        <v>3585520.52</v>
      </c>
      <c r="T1191" s="36">
        <f t="shared" si="131"/>
        <v>59006.275400000006</v>
      </c>
      <c r="U1191" s="36">
        <f t="shared" si="132"/>
        <v>73402564.360223159</v>
      </c>
    </row>
    <row r="1192" spans="1:21" s="27" customFormat="1" x14ac:dyDescent="0.2">
      <c r="A1192" s="13">
        <v>2017</v>
      </c>
      <c r="B1192" s="13" t="s">
        <v>19</v>
      </c>
      <c r="C1192" s="14">
        <v>4</v>
      </c>
      <c r="D1192" s="13" t="s">
        <v>83</v>
      </c>
      <c r="E1192" s="27" t="s">
        <v>44</v>
      </c>
      <c r="F1192" s="27" t="s">
        <v>18</v>
      </c>
      <c r="G1192" s="28" t="s">
        <v>99</v>
      </c>
      <c r="H1192" s="35">
        <v>115610</v>
      </c>
      <c r="I1192" s="27">
        <v>233</v>
      </c>
      <c r="J1192" s="30">
        <v>60</v>
      </c>
      <c r="K1192" s="35">
        <f t="shared" si="126"/>
        <v>1926.8333333333333</v>
      </c>
      <c r="L1192" s="32">
        <v>35.78</v>
      </c>
      <c r="M1192" s="32">
        <v>4.58</v>
      </c>
      <c r="N1192" s="32">
        <v>30.82</v>
      </c>
      <c r="O1192" s="33">
        <v>0.53590000000000004</v>
      </c>
      <c r="P1192" s="34">
        <f t="shared" si="127"/>
        <v>1032.5899833333335</v>
      </c>
      <c r="Q1192" s="31">
        <f t="shared" si="128"/>
        <v>4136525.8000000003</v>
      </c>
      <c r="R1192" s="36">
        <f t="shared" si="129"/>
        <v>529493.80000000005</v>
      </c>
      <c r="S1192" s="36">
        <f t="shared" si="130"/>
        <v>3563100.2</v>
      </c>
      <c r="T1192" s="36">
        <f t="shared" si="131"/>
        <v>61955.399000000005</v>
      </c>
      <c r="U1192" s="36">
        <f t="shared" si="132"/>
        <v>119377727.97316669</v>
      </c>
    </row>
    <row r="1193" spans="1:21" s="27" customFormat="1" x14ac:dyDescent="0.2">
      <c r="A1193" s="13">
        <v>2017</v>
      </c>
      <c r="B1193" s="13" t="s">
        <v>19</v>
      </c>
      <c r="C1193" s="14">
        <v>5</v>
      </c>
      <c r="D1193" s="13" t="s">
        <v>83</v>
      </c>
      <c r="E1193" s="27" t="s">
        <v>44</v>
      </c>
      <c r="F1193" s="27" t="s">
        <v>18</v>
      </c>
      <c r="G1193" s="28" t="s">
        <v>99</v>
      </c>
      <c r="H1193" s="35">
        <v>81904</v>
      </c>
      <c r="I1193" s="27">
        <v>164</v>
      </c>
      <c r="J1193" s="30">
        <v>38</v>
      </c>
      <c r="K1193" s="35">
        <f t="shared" si="126"/>
        <v>2155.3684210526317</v>
      </c>
      <c r="L1193" s="32">
        <v>37.5</v>
      </c>
      <c r="M1193" s="32">
        <v>3.77</v>
      </c>
      <c r="N1193" s="32">
        <v>32.299999999999997</v>
      </c>
      <c r="O1193" s="33">
        <v>0.54279999999999995</v>
      </c>
      <c r="P1193" s="34">
        <f t="shared" si="127"/>
        <v>1169.9339789473684</v>
      </c>
      <c r="Q1193" s="31">
        <f t="shared" si="128"/>
        <v>3071400</v>
      </c>
      <c r="R1193" s="36">
        <f t="shared" si="129"/>
        <v>308778.08</v>
      </c>
      <c r="S1193" s="36">
        <f t="shared" si="130"/>
        <v>2645499.1999999997</v>
      </c>
      <c r="T1193" s="36">
        <f t="shared" si="131"/>
        <v>44457.491199999997</v>
      </c>
      <c r="U1193" s="36">
        <f t="shared" si="132"/>
        <v>95822272.611705258</v>
      </c>
    </row>
    <row r="1194" spans="1:21" s="27" customFormat="1" x14ac:dyDescent="0.2">
      <c r="A1194" s="13">
        <v>2017</v>
      </c>
      <c r="B1194" s="13" t="s">
        <v>19</v>
      </c>
      <c r="C1194" s="14">
        <v>3.5</v>
      </c>
      <c r="D1194" s="13" t="s">
        <v>83</v>
      </c>
      <c r="E1194" s="27" t="s">
        <v>44</v>
      </c>
      <c r="F1194" s="27" t="s">
        <v>18</v>
      </c>
      <c r="G1194" s="28" t="s">
        <v>87</v>
      </c>
      <c r="H1194" s="35">
        <v>133952</v>
      </c>
      <c r="I1194" s="27">
        <v>267</v>
      </c>
      <c r="J1194" s="30">
        <v>67</v>
      </c>
      <c r="K1194" s="35">
        <f t="shared" si="126"/>
        <v>1999.2835820895523</v>
      </c>
      <c r="L1194" s="32">
        <v>37.299999999999997</v>
      </c>
      <c r="M1194" s="32">
        <v>3.82</v>
      </c>
      <c r="N1194" s="32">
        <v>32.200000000000003</v>
      </c>
      <c r="O1194" s="33">
        <v>0.53820000000000001</v>
      </c>
      <c r="P1194" s="34">
        <f t="shared" si="127"/>
        <v>1076.0144238805972</v>
      </c>
      <c r="Q1194" s="31">
        <f t="shared" si="128"/>
        <v>4996409.5999999996</v>
      </c>
      <c r="R1194" s="36">
        <f t="shared" si="129"/>
        <v>511696.63999999996</v>
      </c>
      <c r="S1194" s="36">
        <f t="shared" si="130"/>
        <v>4313254.4000000004</v>
      </c>
      <c r="T1194" s="36">
        <f t="shared" si="131"/>
        <v>72092.966400000005</v>
      </c>
      <c r="U1194" s="36">
        <f t="shared" si="132"/>
        <v>144134284.10765377</v>
      </c>
    </row>
    <row r="1195" spans="1:21" s="27" customFormat="1" x14ac:dyDescent="0.2">
      <c r="A1195" s="13">
        <v>2017</v>
      </c>
      <c r="B1195" s="13" t="s">
        <v>19</v>
      </c>
      <c r="C1195" s="14">
        <v>3</v>
      </c>
      <c r="D1195" s="13" t="s">
        <v>83</v>
      </c>
      <c r="E1195" s="27" t="s">
        <v>44</v>
      </c>
      <c r="F1195" s="27" t="s">
        <v>18</v>
      </c>
      <c r="G1195" s="28" t="s">
        <v>87</v>
      </c>
      <c r="H1195" s="35">
        <v>128855</v>
      </c>
      <c r="I1195" s="27">
        <v>525</v>
      </c>
      <c r="J1195" s="30">
        <v>78</v>
      </c>
      <c r="K1195" s="35">
        <f t="shared" si="126"/>
        <v>1651.9871794871794</v>
      </c>
      <c r="L1195" s="32">
        <v>36.200000000000003</v>
      </c>
      <c r="M1195" s="32">
        <v>4.5599999999999996</v>
      </c>
      <c r="N1195" s="32">
        <v>30.6</v>
      </c>
      <c r="O1195" s="33">
        <v>0.5403</v>
      </c>
      <c r="P1195" s="34">
        <f t="shared" si="127"/>
        <v>892.56867307692301</v>
      </c>
      <c r="Q1195" s="31">
        <f t="shared" si="128"/>
        <v>4664551</v>
      </c>
      <c r="R1195" s="36">
        <f t="shared" si="129"/>
        <v>587578.79999999993</v>
      </c>
      <c r="S1195" s="36">
        <f t="shared" si="130"/>
        <v>3942963</v>
      </c>
      <c r="T1195" s="36">
        <f t="shared" si="131"/>
        <v>69620.356499999994</v>
      </c>
      <c r="U1195" s="36">
        <f t="shared" si="132"/>
        <v>115011936.36932692</v>
      </c>
    </row>
    <row r="1196" spans="1:21" s="27" customFormat="1" x14ac:dyDescent="0.2">
      <c r="A1196" s="13">
        <v>2017</v>
      </c>
      <c r="B1196" s="13" t="s">
        <v>19</v>
      </c>
      <c r="C1196" s="14">
        <v>4</v>
      </c>
      <c r="D1196" s="13" t="s">
        <v>83</v>
      </c>
      <c r="E1196" s="27" t="s">
        <v>44</v>
      </c>
      <c r="F1196" s="27" t="s">
        <v>18</v>
      </c>
      <c r="G1196" s="28" t="s">
        <v>87</v>
      </c>
      <c r="H1196" s="35">
        <v>36588</v>
      </c>
      <c r="I1196" s="27">
        <v>76</v>
      </c>
      <c r="J1196" s="30">
        <v>25</v>
      </c>
      <c r="K1196" s="35">
        <f t="shared" si="126"/>
        <v>1463.52</v>
      </c>
      <c r="L1196" s="32">
        <v>36.4</v>
      </c>
      <c r="M1196" s="32">
        <v>4.2300000000000004</v>
      </c>
      <c r="N1196" s="32">
        <v>30.3</v>
      </c>
      <c r="O1196" s="33">
        <v>0.54300000000000004</v>
      </c>
      <c r="P1196" s="34">
        <f t="shared" si="127"/>
        <v>794.69136000000003</v>
      </c>
      <c r="Q1196" s="31">
        <f t="shared" si="128"/>
        <v>1331803.2</v>
      </c>
      <c r="R1196" s="36">
        <f t="shared" si="129"/>
        <v>154767.24000000002</v>
      </c>
      <c r="S1196" s="36">
        <f t="shared" si="130"/>
        <v>1108616.4000000001</v>
      </c>
      <c r="T1196" s="36">
        <f t="shared" si="131"/>
        <v>19867.284</v>
      </c>
      <c r="U1196" s="36">
        <f t="shared" si="132"/>
        <v>29076167.479680002</v>
      </c>
    </row>
    <row r="1197" spans="1:21" s="27" customFormat="1" x14ac:dyDescent="0.2">
      <c r="A1197" s="13">
        <v>2017</v>
      </c>
      <c r="B1197" s="13" t="s">
        <v>39</v>
      </c>
      <c r="C1197" s="14">
        <v>3</v>
      </c>
      <c r="D1197" s="13" t="s">
        <v>83</v>
      </c>
      <c r="E1197" s="27" t="s">
        <v>44</v>
      </c>
      <c r="F1197" s="27" t="s">
        <v>18</v>
      </c>
      <c r="G1197" s="28" t="s">
        <v>87</v>
      </c>
      <c r="H1197" s="35">
        <v>99258</v>
      </c>
      <c r="I1197" s="27">
        <v>200</v>
      </c>
      <c r="J1197" s="30">
        <v>60</v>
      </c>
      <c r="K1197" s="35">
        <f t="shared" si="126"/>
        <v>1654.3</v>
      </c>
      <c r="L1197" s="32">
        <v>36.35</v>
      </c>
      <c r="M1197" s="32">
        <v>3.68</v>
      </c>
      <c r="N1197" s="32">
        <v>31.21</v>
      </c>
      <c r="O1197" s="33">
        <v>0.51819999999999999</v>
      </c>
      <c r="P1197" s="34">
        <f t="shared" si="127"/>
        <v>857.25826000000006</v>
      </c>
      <c r="Q1197" s="31">
        <f t="shared" si="128"/>
        <v>3608028.3000000003</v>
      </c>
      <c r="R1197" s="36">
        <f t="shared" si="129"/>
        <v>365269.44</v>
      </c>
      <c r="S1197" s="36">
        <f t="shared" si="130"/>
        <v>3097842.18</v>
      </c>
      <c r="T1197" s="36">
        <f t="shared" si="131"/>
        <v>51435.495600000002</v>
      </c>
      <c r="U1197" s="36">
        <f t="shared" si="132"/>
        <v>85089740.371080011</v>
      </c>
    </row>
    <row r="1198" spans="1:21" s="27" customFormat="1" x14ac:dyDescent="0.2">
      <c r="A1198" s="13">
        <v>2017</v>
      </c>
      <c r="B1198" s="13" t="s">
        <v>17</v>
      </c>
      <c r="C1198" s="14"/>
      <c r="D1198" s="13" t="s">
        <v>83</v>
      </c>
      <c r="E1198" s="27" t="s">
        <v>44</v>
      </c>
      <c r="F1198" s="27" t="s">
        <v>47</v>
      </c>
      <c r="G1198" s="28" t="s">
        <v>62</v>
      </c>
      <c r="H1198" s="35">
        <v>58204</v>
      </c>
      <c r="I1198" s="27">
        <v>120</v>
      </c>
      <c r="J1198" s="30">
        <v>95</v>
      </c>
      <c r="K1198" s="35">
        <f t="shared" si="126"/>
        <v>612.67368421052629</v>
      </c>
      <c r="L1198" s="32">
        <v>38.799999999999997</v>
      </c>
      <c r="M1198" s="32">
        <v>3.64</v>
      </c>
      <c r="N1198" s="32">
        <v>32.200000000000003</v>
      </c>
      <c r="O1198" s="33">
        <v>0.53410000000000002</v>
      </c>
      <c r="P1198" s="34">
        <f t="shared" si="127"/>
        <v>327.22901473684215</v>
      </c>
      <c r="Q1198" s="31">
        <f t="shared" si="128"/>
        <v>2258315.1999999997</v>
      </c>
      <c r="R1198" s="36">
        <f t="shared" si="129"/>
        <v>211862.56</v>
      </c>
      <c r="S1198" s="36">
        <f t="shared" si="130"/>
        <v>1874168.8000000003</v>
      </c>
      <c r="T1198" s="36">
        <f t="shared" si="131"/>
        <v>31086.756400000002</v>
      </c>
      <c r="U1198" s="36">
        <f t="shared" si="132"/>
        <v>19046037.573743161</v>
      </c>
    </row>
    <row r="1199" spans="1:21" s="27" customFormat="1" x14ac:dyDescent="0.2">
      <c r="A1199" s="13">
        <v>2017</v>
      </c>
      <c r="B1199" s="13" t="s">
        <v>19</v>
      </c>
      <c r="C1199" s="14">
        <v>4</v>
      </c>
      <c r="D1199" s="13" t="s">
        <v>83</v>
      </c>
      <c r="E1199" s="27" t="s">
        <v>44</v>
      </c>
      <c r="F1199" s="27" t="s">
        <v>47</v>
      </c>
      <c r="G1199" s="28" t="s">
        <v>103</v>
      </c>
      <c r="H1199" s="35">
        <v>14999</v>
      </c>
      <c r="I1199" s="27">
        <v>30</v>
      </c>
      <c r="J1199" s="30">
        <v>9.4</v>
      </c>
      <c r="K1199" s="35">
        <f t="shared" si="126"/>
        <v>1595.6382978723404</v>
      </c>
      <c r="L1199" s="32">
        <v>37.4</v>
      </c>
      <c r="M1199" s="32">
        <v>3.71</v>
      </c>
      <c r="N1199" s="32">
        <v>30.5</v>
      </c>
      <c r="O1199" s="33">
        <v>0.53490000000000004</v>
      </c>
      <c r="P1199" s="34">
        <f t="shared" si="127"/>
        <v>853.50692553191493</v>
      </c>
      <c r="Q1199" s="31">
        <f t="shared" si="128"/>
        <v>560962.6</v>
      </c>
      <c r="R1199" s="36">
        <f t="shared" si="129"/>
        <v>55646.29</v>
      </c>
      <c r="S1199" s="36">
        <f t="shared" si="130"/>
        <v>457469.5</v>
      </c>
      <c r="T1199" s="36">
        <f t="shared" si="131"/>
        <v>8022.9651000000003</v>
      </c>
      <c r="U1199" s="36">
        <f t="shared" si="132"/>
        <v>12801750.376053192</v>
      </c>
    </row>
    <row r="1200" spans="1:21" s="27" customFormat="1" x14ac:dyDescent="0.2">
      <c r="A1200" s="13">
        <v>2017</v>
      </c>
      <c r="B1200" s="13" t="s">
        <v>19</v>
      </c>
      <c r="C1200" s="14">
        <v>4</v>
      </c>
      <c r="D1200" s="13" t="s">
        <v>83</v>
      </c>
      <c r="E1200" s="27" t="s">
        <v>44</v>
      </c>
      <c r="F1200" s="27" t="s">
        <v>47</v>
      </c>
      <c r="G1200" s="28" t="s">
        <v>99</v>
      </c>
      <c r="H1200" s="35">
        <v>17611</v>
      </c>
      <c r="I1200" s="27">
        <v>35</v>
      </c>
      <c r="J1200" s="30">
        <v>9.4</v>
      </c>
      <c r="K1200" s="35">
        <f t="shared" si="126"/>
        <v>1873.5106382978722</v>
      </c>
      <c r="L1200" s="32">
        <v>36.5</v>
      </c>
      <c r="M1200" s="32">
        <v>3.86</v>
      </c>
      <c r="N1200" s="32">
        <v>31.3</v>
      </c>
      <c r="O1200" s="33">
        <v>0.53920000000000001</v>
      </c>
      <c r="P1200" s="34">
        <f t="shared" si="127"/>
        <v>1010.1969361702128</v>
      </c>
      <c r="Q1200" s="31">
        <f t="shared" si="128"/>
        <v>642801.5</v>
      </c>
      <c r="R1200" s="36">
        <f t="shared" si="129"/>
        <v>67978.459999999992</v>
      </c>
      <c r="S1200" s="36">
        <f t="shared" si="130"/>
        <v>551224.30000000005</v>
      </c>
      <c r="T1200" s="36">
        <f t="shared" si="131"/>
        <v>9495.851200000001</v>
      </c>
      <c r="U1200" s="36">
        <f t="shared" si="132"/>
        <v>17790578.242893618</v>
      </c>
    </row>
    <row r="1201" spans="1:21" s="27" customFormat="1" x14ac:dyDescent="0.2">
      <c r="A1201" s="13">
        <v>2017</v>
      </c>
      <c r="B1201" s="13" t="s">
        <v>17</v>
      </c>
      <c r="C1201" s="14"/>
      <c r="D1201" s="13" t="s">
        <v>83</v>
      </c>
      <c r="E1201" s="27" t="s">
        <v>44</v>
      </c>
      <c r="F1201" s="27" t="s">
        <v>21</v>
      </c>
      <c r="G1201" s="28" t="s">
        <v>86</v>
      </c>
      <c r="H1201" s="35">
        <v>96500</v>
      </c>
      <c r="I1201" s="27">
        <v>198</v>
      </c>
      <c r="J1201" s="30">
        <v>155</v>
      </c>
      <c r="K1201" s="35">
        <f t="shared" si="126"/>
        <v>622.58064516129036</v>
      </c>
      <c r="L1201" s="32">
        <v>34.4</v>
      </c>
      <c r="M1201" s="32">
        <v>3.95</v>
      </c>
      <c r="N1201" s="32">
        <v>29.4</v>
      </c>
      <c r="O1201" s="33">
        <v>0.48949999999999999</v>
      </c>
      <c r="P1201" s="34">
        <f t="shared" si="127"/>
        <v>304.75322580645161</v>
      </c>
      <c r="Q1201" s="31">
        <f t="shared" si="128"/>
        <v>3319600</v>
      </c>
      <c r="R1201" s="36">
        <f t="shared" si="129"/>
        <v>381175</v>
      </c>
      <c r="S1201" s="36">
        <f t="shared" si="130"/>
        <v>2837100</v>
      </c>
      <c r="T1201" s="36">
        <f t="shared" si="131"/>
        <v>47236.75</v>
      </c>
      <c r="U1201" s="36">
        <f t="shared" si="132"/>
        <v>29408686.290322579</v>
      </c>
    </row>
    <row r="1202" spans="1:21" s="27" customFormat="1" x14ac:dyDescent="0.2">
      <c r="A1202" s="13">
        <v>2017</v>
      </c>
      <c r="B1202" s="13" t="s">
        <v>39</v>
      </c>
      <c r="C1202" s="14">
        <v>4.8</v>
      </c>
      <c r="D1202" s="13" t="s">
        <v>83</v>
      </c>
      <c r="E1202" s="27" t="s">
        <v>44</v>
      </c>
      <c r="F1202" s="27" t="s">
        <v>21</v>
      </c>
      <c r="G1202" s="28" t="s">
        <v>87</v>
      </c>
      <c r="H1202" s="35">
        <v>164338</v>
      </c>
      <c r="I1202" s="27">
        <v>337</v>
      </c>
      <c r="J1202" s="30">
        <v>120</v>
      </c>
      <c r="K1202" s="35">
        <f t="shared" si="126"/>
        <v>1369.4833333333333</v>
      </c>
      <c r="L1202" s="32">
        <v>35.200000000000003</v>
      </c>
      <c r="M1202" s="32">
        <v>4.57</v>
      </c>
      <c r="N1202" s="32">
        <v>30.1</v>
      </c>
      <c r="O1202" s="33">
        <v>0.52929999999999999</v>
      </c>
      <c r="P1202" s="34">
        <f t="shared" si="127"/>
        <v>724.86752833333333</v>
      </c>
      <c r="Q1202" s="31">
        <f t="shared" si="128"/>
        <v>5784697.6000000006</v>
      </c>
      <c r="R1202" s="36">
        <f t="shared" si="129"/>
        <v>751024.66</v>
      </c>
      <c r="S1202" s="36">
        <f t="shared" si="130"/>
        <v>4946573.8</v>
      </c>
      <c r="T1202" s="36">
        <f t="shared" si="131"/>
        <v>86984.103399999993</v>
      </c>
      <c r="U1202" s="36">
        <f t="shared" si="132"/>
        <v>119123279.87124333</v>
      </c>
    </row>
    <row r="1203" spans="1:21" s="27" customFormat="1" x14ac:dyDescent="0.2">
      <c r="A1203" s="13">
        <v>2017</v>
      </c>
      <c r="B1203" s="13" t="s">
        <v>17</v>
      </c>
      <c r="C1203" s="14"/>
      <c r="D1203" s="13" t="s">
        <v>83</v>
      </c>
      <c r="E1203" s="27" t="s">
        <v>44</v>
      </c>
      <c r="F1203" s="27" t="s">
        <v>21</v>
      </c>
      <c r="G1203" s="28" t="s">
        <v>87</v>
      </c>
      <c r="H1203" s="35">
        <v>36460</v>
      </c>
      <c r="I1203" s="27">
        <v>74</v>
      </c>
      <c r="J1203" s="30">
        <v>53</v>
      </c>
      <c r="K1203" s="35">
        <f t="shared" si="126"/>
        <v>687.92452830188677</v>
      </c>
      <c r="L1203" s="32">
        <v>34.6</v>
      </c>
      <c r="M1203" s="32">
        <v>4.05</v>
      </c>
      <c r="N1203" s="32">
        <v>32</v>
      </c>
      <c r="O1203" s="33">
        <v>0.52310000000000001</v>
      </c>
      <c r="P1203" s="34">
        <f t="shared" si="127"/>
        <v>359.85332075471695</v>
      </c>
      <c r="Q1203" s="31">
        <f t="shared" si="128"/>
        <v>1261516</v>
      </c>
      <c r="R1203" s="36">
        <f t="shared" si="129"/>
        <v>147663</v>
      </c>
      <c r="S1203" s="36">
        <f t="shared" si="130"/>
        <v>1166720</v>
      </c>
      <c r="T1203" s="36">
        <f t="shared" si="131"/>
        <v>19072.225999999999</v>
      </c>
      <c r="U1203" s="36">
        <f t="shared" si="132"/>
        <v>13120252.07471698</v>
      </c>
    </row>
    <row r="1204" spans="1:21" s="27" customFormat="1" x14ac:dyDescent="0.2">
      <c r="A1204" s="13">
        <v>2017</v>
      </c>
      <c r="B1204" s="13" t="s">
        <v>17</v>
      </c>
      <c r="C1204" s="14"/>
      <c r="D1204" s="13" t="s">
        <v>83</v>
      </c>
      <c r="E1204" s="27" t="s">
        <v>44</v>
      </c>
      <c r="F1204" s="27" t="s">
        <v>18</v>
      </c>
      <c r="G1204" s="28" t="s">
        <v>87</v>
      </c>
      <c r="H1204" s="35">
        <v>71824</v>
      </c>
      <c r="I1204" s="27">
        <v>147</v>
      </c>
      <c r="J1204" s="30">
        <v>101</v>
      </c>
      <c r="K1204" s="35">
        <f t="shared" si="126"/>
        <v>711.12871287128712</v>
      </c>
      <c r="L1204" s="32">
        <v>35</v>
      </c>
      <c r="M1204" s="32">
        <v>3.53</v>
      </c>
      <c r="N1204" s="32">
        <v>29.7</v>
      </c>
      <c r="O1204" s="33">
        <v>0.51670000000000005</v>
      </c>
      <c r="P1204" s="34">
        <f t="shared" si="127"/>
        <v>367.44020594059407</v>
      </c>
      <c r="Q1204" s="31">
        <f t="shared" si="128"/>
        <v>2513840</v>
      </c>
      <c r="R1204" s="36">
        <f t="shared" si="129"/>
        <v>253538.71999999997</v>
      </c>
      <c r="S1204" s="36">
        <f t="shared" si="130"/>
        <v>2133172.7999999998</v>
      </c>
      <c r="T1204" s="36">
        <f t="shared" si="131"/>
        <v>37111.460800000001</v>
      </c>
      <c r="U1204" s="36">
        <f t="shared" si="132"/>
        <v>26391025.351477228</v>
      </c>
    </row>
    <row r="1205" spans="1:21" s="27" customFormat="1" x14ac:dyDescent="0.2">
      <c r="A1205" s="13">
        <v>2017</v>
      </c>
      <c r="B1205" s="13" t="s">
        <v>50</v>
      </c>
      <c r="C1205" s="14">
        <v>1.5</v>
      </c>
      <c r="D1205" s="13" t="s">
        <v>83</v>
      </c>
      <c r="E1205" s="27" t="s">
        <v>44</v>
      </c>
      <c r="F1205" s="27" t="s">
        <v>21</v>
      </c>
      <c r="G1205" s="28" t="s">
        <v>87</v>
      </c>
      <c r="H1205" s="35">
        <v>133702</v>
      </c>
      <c r="I1205" s="27">
        <v>280</v>
      </c>
      <c r="J1205" s="30">
        <v>140</v>
      </c>
      <c r="K1205" s="35">
        <f t="shared" si="126"/>
        <v>955.01428571428573</v>
      </c>
      <c r="L1205" s="32">
        <v>34.9</v>
      </c>
      <c r="M1205" s="32">
        <v>3.62</v>
      </c>
      <c r="N1205" s="32">
        <v>31.1</v>
      </c>
      <c r="O1205" s="33">
        <v>0.5161</v>
      </c>
      <c r="P1205" s="34">
        <f t="shared" si="127"/>
        <v>492.88287285714279</v>
      </c>
      <c r="Q1205" s="31">
        <f t="shared" si="128"/>
        <v>4666199.8</v>
      </c>
      <c r="R1205" s="36">
        <f t="shared" si="129"/>
        <v>484001.24</v>
      </c>
      <c r="S1205" s="36">
        <f t="shared" si="130"/>
        <v>4158132.2</v>
      </c>
      <c r="T1205" s="36">
        <f t="shared" si="131"/>
        <v>69003.602199999994</v>
      </c>
      <c r="U1205" s="36">
        <f t="shared" si="132"/>
        <v>65899425.866745703</v>
      </c>
    </row>
    <row r="1206" spans="1:21" s="27" customFormat="1" x14ac:dyDescent="0.2">
      <c r="A1206" s="13">
        <v>2017</v>
      </c>
      <c r="B1206" s="13" t="s">
        <v>19</v>
      </c>
      <c r="C1206" s="14">
        <v>3</v>
      </c>
      <c r="D1206" s="13" t="s">
        <v>83</v>
      </c>
      <c r="E1206" s="27" t="s">
        <v>44</v>
      </c>
      <c r="F1206" s="27" t="s">
        <v>105</v>
      </c>
      <c r="G1206" s="28" t="s">
        <v>100</v>
      </c>
      <c r="H1206" s="35">
        <v>184713</v>
      </c>
      <c r="I1206" s="27">
        <v>362</v>
      </c>
      <c r="J1206" s="30">
        <v>90</v>
      </c>
      <c r="K1206" s="35">
        <f t="shared" si="126"/>
        <v>2052.3666666666668</v>
      </c>
      <c r="L1206" s="32">
        <v>36</v>
      </c>
      <c r="M1206" s="32">
        <v>3.56</v>
      </c>
      <c r="N1206" s="32">
        <v>31.9</v>
      </c>
      <c r="O1206" s="33">
        <v>0.53859999999999997</v>
      </c>
      <c r="P1206" s="34">
        <f t="shared" si="127"/>
        <v>1105.4046866666665</v>
      </c>
      <c r="Q1206" s="31">
        <f t="shared" si="128"/>
        <v>6649668</v>
      </c>
      <c r="R1206" s="36">
        <f t="shared" si="129"/>
        <v>657578.28</v>
      </c>
      <c r="S1206" s="36">
        <f t="shared" si="130"/>
        <v>5892344.7000000002</v>
      </c>
      <c r="T1206" s="36">
        <f t="shared" si="131"/>
        <v>99486.421799999996</v>
      </c>
      <c r="U1206" s="36">
        <f t="shared" si="132"/>
        <v>204182615.88825998</v>
      </c>
    </row>
    <row r="1207" spans="1:21" s="27" customFormat="1" x14ac:dyDescent="0.2">
      <c r="A1207" s="13">
        <v>2017</v>
      </c>
      <c r="B1207" s="13" t="s">
        <v>19</v>
      </c>
      <c r="C1207" s="14">
        <v>3</v>
      </c>
      <c r="D1207" s="13" t="s">
        <v>83</v>
      </c>
      <c r="E1207" s="27" t="s">
        <v>44</v>
      </c>
      <c r="F1207" s="27" t="s">
        <v>105</v>
      </c>
      <c r="G1207" s="28" t="s">
        <v>86</v>
      </c>
      <c r="H1207" s="35">
        <v>193704</v>
      </c>
      <c r="I1207" s="27">
        <v>380</v>
      </c>
      <c r="J1207" s="30">
        <v>95</v>
      </c>
      <c r="K1207" s="35">
        <f t="shared" si="126"/>
        <v>2038.9894736842105</v>
      </c>
      <c r="L1207" s="32">
        <v>35.799999999999997</v>
      </c>
      <c r="M1207" s="32">
        <v>3.67</v>
      </c>
      <c r="N1207" s="32">
        <v>31.7</v>
      </c>
      <c r="O1207" s="33">
        <v>0.53059999999999996</v>
      </c>
      <c r="P1207" s="34">
        <f t="shared" si="127"/>
        <v>1081.8878147368421</v>
      </c>
      <c r="Q1207" s="31">
        <f t="shared" si="128"/>
        <v>6934603.1999999993</v>
      </c>
      <c r="R1207" s="36">
        <f t="shared" si="129"/>
        <v>710893.67999999993</v>
      </c>
      <c r="S1207" s="36">
        <f t="shared" si="130"/>
        <v>6140416.7999999998</v>
      </c>
      <c r="T1207" s="36">
        <f t="shared" si="131"/>
        <v>102779.34239999999</v>
      </c>
      <c r="U1207" s="36">
        <f t="shared" si="132"/>
        <v>209565997.26578525</v>
      </c>
    </row>
    <row r="1208" spans="1:21" s="27" customFormat="1" x14ac:dyDescent="0.2">
      <c r="A1208" s="13">
        <v>2017</v>
      </c>
      <c r="B1208" s="13" t="s">
        <v>19</v>
      </c>
      <c r="C1208" s="14">
        <v>4</v>
      </c>
      <c r="D1208" s="13" t="s">
        <v>83</v>
      </c>
      <c r="E1208" s="27" t="s">
        <v>44</v>
      </c>
      <c r="F1208" s="27" t="s">
        <v>18</v>
      </c>
      <c r="G1208" s="28" t="s">
        <v>87</v>
      </c>
      <c r="H1208" s="35">
        <v>131383</v>
      </c>
      <c r="I1208" s="27">
        <v>260</v>
      </c>
      <c r="J1208" s="30">
        <v>83</v>
      </c>
      <c r="K1208" s="35">
        <f t="shared" si="126"/>
        <v>1582.9277108433735</v>
      </c>
      <c r="L1208" s="32">
        <v>36.6</v>
      </c>
      <c r="M1208" s="32">
        <v>3.66</v>
      </c>
      <c r="N1208" s="32">
        <v>30.9</v>
      </c>
      <c r="O1208" s="33">
        <v>0.53849999999999998</v>
      </c>
      <c r="P1208" s="34">
        <f t="shared" si="127"/>
        <v>852.40657228915654</v>
      </c>
      <c r="Q1208" s="31">
        <f t="shared" si="128"/>
        <v>4808617.8</v>
      </c>
      <c r="R1208" s="36">
        <f t="shared" si="129"/>
        <v>480861.78</v>
      </c>
      <c r="S1208" s="36">
        <f t="shared" si="130"/>
        <v>4059734.6999999997</v>
      </c>
      <c r="T1208" s="36">
        <f t="shared" si="131"/>
        <v>70749.74549999999</v>
      </c>
      <c r="U1208" s="36">
        <f t="shared" si="132"/>
        <v>111991732.68706626</v>
      </c>
    </row>
    <row r="1209" spans="1:21" s="27" customFormat="1" x14ac:dyDescent="0.2">
      <c r="A1209" s="13">
        <v>2017</v>
      </c>
      <c r="B1209" s="13" t="s">
        <v>19</v>
      </c>
      <c r="C1209" s="14">
        <v>4</v>
      </c>
      <c r="D1209" s="13" t="s">
        <v>83</v>
      </c>
      <c r="E1209" s="27" t="s">
        <v>44</v>
      </c>
      <c r="F1209" s="27" t="s">
        <v>21</v>
      </c>
      <c r="G1209" s="28" t="s">
        <v>99</v>
      </c>
      <c r="H1209" s="35">
        <v>119576</v>
      </c>
      <c r="I1209" s="27">
        <v>245</v>
      </c>
      <c r="J1209" s="30">
        <v>77</v>
      </c>
      <c r="K1209" s="35">
        <f t="shared" si="126"/>
        <v>1552.9350649350649</v>
      </c>
      <c r="L1209" s="32">
        <v>36.299999999999997</v>
      </c>
      <c r="M1209" s="32">
        <v>3.69</v>
      </c>
      <c r="N1209" s="32">
        <v>32.799999999999997</v>
      </c>
      <c r="O1209" s="33">
        <v>0.53549999999999998</v>
      </c>
      <c r="P1209" s="34">
        <f t="shared" si="127"/>
        <v>831.59672727272721</v>
      </c>
      <c r="Q1209" s="31">
        <f t="shared" si="128"/>
        <v>4340608.8</v>
      </c>
      <c r="R1209" s="36">
        <f t="shared" si="129"/>
        <v>441235.44</v>
      </c>
      <c r="S1209" s="36">
        <f t="shared" si="130"/>
        <v>3922092.8</v>
      </c>
      <c r="T1209" s="36">
        <f t="shared" si="131"/>
        <v>64032.947999999997</v>
      </c>
      <c r="U1209" s="36">
        <f t="shared" si="132"/>
        <v>99439010.260363623</v>
      </c>
    </row>
    <row r="1210" spans="1:21" s="27" customFormat="1" x14ac:dyDescent="0.2">
      <c r="A1210" s="13">
        <v>2017</v>
      </c>
      <c r="B1210" s="13" t="s">
        <v>19</v>
      </c>
      <c r="C1210" s="14">
        <v>4</v>
      </c>
      <c r="D1210" s="13" t="s">
        <v>83</v>
      </c>
      <c r="E1210" s="27" t="s">
        <v>44</v>
      </c>
      <c r="F1210" s="27" t="s">
        <v>18</v>
      </c>
      <c r="G1210" s="28" t="s">
        <v>87</v>
      </c>
      <c r="H1210" s="35">
        <v>40387</v>
      </c>
      <c r="I1210" s="27">
        <v>82</v>
      </c>
      <c r="J1210" s="30">
        <v>27</v>
      </c>
      <c r="K1210" s="35">
        <f t="shared" si="126"/>
        <v>1495.8148148148148</v>
      </c>
      <c r="L1210" s="32">
        <v>36</v>
      </c>
      <c r="M1210" s="32">
        <v>3.77</v>
      </c>
      <c r="N1210" s="32">
        <v>31.4</v>
      </c>
      <c r="O1210" s="33">
        <v>0.53820000000000001</v>
      </c>
      <c r="P1210" s="34">
        <f t="shared" si="127"/>
        <v>805.04753333333338</v>
      </c>
      <c r="Q1210" s="31">
        <f t="shared" si="128"/>
        <v>1453932</v>
      </c>
      <c r="R1210" s="36">
        <f t="shared" si="129"/>
        <v>152258.99</v>
      </c>
      <c r="S1210" s="36">
        <f t="shared" si="130"/>
        <v>1268151.8</v>
      </c>
      <c r="T1210" s="36">
        <f t="shared" si="131"/>
        <v>21736.2834</v>
      </c>
      <c r="U1210" s="36">
        <f t="shared" si="132"/>
        <v>32513454.728733335</v>
      </c>
    </row>
    <row r="1211" spans="1:21" s="27" customFormat="1" x14ac:dyDescent="0.2">
      <c r="A1211" s="13">
        <v>2017</v>
      </c>
      <c r="B1211" s="13" t="s">
        <v>17</v>
      </c>
      <c r="C1211" s="14"/>
      <c r="D1211" s="13" t="s">
        <v>83</v>
      </c>
      <c r="E1211" s="27" t="s">
        <v>44</v>
      </c>
      <c r="F1211" s="27" t="s">
        <v>18</v>
      </c>
      <c r="G1211" s="28" t="s">
        <v>87</v>
      </c>
      <c r="H1211" s="35">
        <v>106343</v>
      </c>
      <c r="I1211" s="27">
        <v>216</v>
      </c>
      <c r="J1211" s="30">
        <v>148</v>
      </c>
      <c r="K1211" s="35">
        <f t="shared" si="126"/>
        <v>718.53378378378375</v>
      </c>
      <c r="L1211" s="32">
        <v>34.1</v>
      </c>
      <c r="M1211" s="32">
        <v>3.44</v>
      </c>
      <c r="N1211" s="32">
        <v>30.2</v>
      </c>
      <c r="O1211" s="33">
        <v>0.4864</v>
      </c>
      <c r="P1211" s="34">
        <f t="shared" si="127"/>
        <v>349.49483243243247</v>
      </c>
      <c r="Q1211" s="31">
        <f t="shared" si="128"/>
        <v>3626296.3000000003</v>
      </c>
      <c r="R1211" s="36">
        <f t="shared" si="129"/>
        <v>365819.92</v>
      </c>
      <c r="S1211" s="36">
        <f t="shared" si="130"/>
        <v>3211558.6</v>
      </c>
      <c r="T1211" s="36">
        <f t="shared" si="131"/>
        <v>51725.235200000003</v>
      </c>
      <c r="U1211" s="36">
        <f t="shared" si="132"/>
        <v>37166328.965362169</v>
      </c>
    </row>
    <row r="1212" spans="1:21" s="27" customFormat="1" x14ac:dyDescent="0.2">
      <c r="A1212" s="13">
        <v>2017</v>
      </c>
      <c r="B1212" s="13" t="s">
        <v>17</v>
      </c>
      <c r="C1212" s="14"/>
      <c r="D1212" s="13" t="s">
        <v>83</v>
      </c>
      <c r="E1212" s="27" t="s">
        <v>44</v>
      </c>
      <c r="F1212" s="27" t="s">
        <v>21</v>
      </c>
      <c r="G1212" s="28" t="s">
        <v>78</v>
      </c>
      <c r="H1212" s="35">
        <v>50680</v>
      </c>
      <c r="I1212" s="27">
        <v>103</v>
      </c>
      <c r="J1212" s="30">
        <v>67</v>
      </c>
      <c r="K1212" s="35">
        <f t="shared" si="126"/>
        <v>756.41791044776119</v>
      </c>
      <c r="L1212" s="32">
        <v>34.200000000000003</v>
      </c>
      <c r="M1212" s="32">
        <v>3.46</v>
      </c>
      <c r="N1212" s="32">
        <v>28.7</v>
      </c>
      <c r="O1212" s="33">
        <v>0.49299999999999999</v>
      </c>
      <c r="P1212" s="34">
        <f t="shared" si="127"/>
        <v>372.91402985074626</v>
      </c>
      <c r="Q1212" s="31">
        <f t="shared" si="128"/>
        <v>1733256.0000000002</v>
      </c>
      <c r="R1212" s="36">
        <f t="shared" si="129"/>
        <v>175352.8</v>
      </c>
      <c r="S1212" s="36">
        <f t="shared" si="130"/>
        <v>1454516</v>
      </c>
      <c r="T1212" s="36">
        <f t="shared" si="131"/>
        <v>24985.239999999998</v>
      </c>
      <c r="U1212" s="36">
        <f t="shared" si="132"/>
        <v>18899283.032835819</v>
      </c>
    </row>
    <row r="1213" spans="1:21" s="27" customFormat="1" x14ac:dyDescent="0.2">
      <c r="A1213" s="13">
        <v>2017</v>
      </c>
      <c r="B1213" s="13" t="s">
        <v>17</v>
      </c>
      <c r="C1213" s="14"/>
      <c r="D1213" s="13" t="s">
        <v>83</v>
      </c>
      <c r="E1213" s="27" t="s">
        <v>44</v>
      </c>
      <c r="F1213" s="27" t="s">
        <v>21</v>
      </c>
      <c r="G1213" s="28" t="s">
        <v>88</v>
      </c>
      <c r="H1213" s="35">
        <v>14787</v>
      </c>
      <c r="I1213" s="27">
        <v>29</v>
      </c>
      <c r="J1213" s="30">
        <v>31</v>
      </c>
      <c r="K1213" s="35">
        <f t="shared" si="126"/>
        <v>477</v>
      </c>
      <c r="L1213" s="32">
        <v>35.9</v>
      </c>
      <c r="M1213" s="32">
        <v>3.66</v>
      </c>
      <c r="N1213" s="32">
        <v>31.3</v>
      </c>
      <c r="O1213" s="33">
        <v>0.54139999999999999</v>
      </c>
      <c r="P1213" s="34">
        <f t="shared" si="127"/>
        <v>258.24779999999998</v>
      </c>
      <c r="Q1213" s="31">
        <f t="shared" si="128"/>
        <v>530853.29999999993</v>
      </c>
      <c r="R1213" s="36">
        <f t="shared" si="129"/>
        <v>54120.420000000006</v>
      </c>
      <c r="S1213" s="36">
        <f t="shared" si="130"/>
        <v>462833.10000000003</v>
      </c>
      <c r="T1213" s="36">
        <f t="shared" si="131"/>
        <v>8005.6818000000003</v>
      </c>
      <c r="U1213" s="36">
        <f t="shared" si="132"/>
        <v>3818710.2185999998</v>
      </c>
    </row>
    <row r="1214" spans="1:21" s="27" customFormat="1" x14ac:dyDescent="0.2">
      <c r="A1214" s="13">
        <v>2017</v>
      </c>
      <c r="B1214" s="13" t="s">
        <v>39</v>
      </c>
      <c r="C1214" s="14">
        <v>4</v>
      </c>
      <c r="D1214" s="13" t="s">
        <v>83</v>
      </c>
      <c r="E1214" s="27" t="s">
        <v>44</v>
      </c>
      <c r="F1214" s="27" t="s">
        <v>21</v>
      </c>
      <c r="G1214" s="28" t="s">
        <v>88</v>
      </c>
      <c r="H1214" s="35">
        <v>51854</v>
      </c>
      <c r="I1214" s="27">
        <v>101</v>
      </c>
      <c r="J1214" s="30">
        <v>61</v>
      </c>
      <c r="K1214" s="35">
        <f t="shared" si="126"/>
        <v>850.06557377049182</v>
      </c>
      <c r="L1214" s="32">
        <v>36.1</v>
      </c>
      <c r="M1214" s="32">
        <v>3.51</v>
      </c>
      <c r="N1214" s="32">
        <v>31.3</v>
      </c>
      <c r="O1214" s="33">
        <v>0.54010000000000002</v>
      </c>
      <c r="P1214" s="34">
        <f t="shared" si="127"/>
        <v>459.12041639344267</v>
      </c>
      <c r="Q1214" s="31">
        <f t="shared" si="128"/>
        <v>1871929.4000000001</v>
      </c>
      <c r="R1214" s="36">
        <f t="shared" si="129"/>
        <v>182007.53999999998</v>
      </c>
      <c r="S1214" s="36">
        <f t="shared" si="130"/>
        <v>1623030.2</v>
      </c>
      <c r="T1214" s="36">
        <f t="shared" si="131"/>
        <v>28006.345400000002</v>
      </c>
      <c r="U1214" s="36">
        <f t="shared" si="132"/>
        <v>23807230.071665578</v>
      </c>
    </row>
    <row r="1215" spans="1:21" s="27" customFormat="1" x14ac:dyDescent="0.2">
      <c r="A1215" s="13">
        <v>2017</v>
      </c>
      <c r="B1215" s="13" t="s">
        <v>39</v>
      </c>
      <c r="C1215" s="14">
        <v>4</v>
      </c>
      <c r="D1215" s="13" t="s">
        <v>83</v>
      </c>
      <c r="E1215" s="27" t="s">
        <v>44</v>
      </c>
      <c r="F1215" s="27" t="s">
        <v>21</v>
      </c>
      <c r="G1215" s="28" t="s">
        <v>87</v>
      </c>
      <c r="H1215" s="35">
        <v>60869</v>
      </c>
      <c r="I1215" s="27">
        <v>119</v>
      </c>
      <c r="J1215" s="30">
        <v>61</v>
      </c>
      <c r="K1215" s="35">
        <f t="shared" si="126"/>
        <v>997.85245901639348</v>
      </c>
      <c r="L1215" s="32">
        <v>35.9</v>
      </c>
      <c r="M1215" s="32">
        <v>4.0599999999999996</v>
      </c>
      <c r="N1215" s="32">
        <v>29.5</v>
      </c>
      <c r="O1215" s="33">
        <v>0.5403</v>
      </c>
      <c r="P1215" s="34">
        <f t="shared" si="127"/>
        <v>539.13968360655736</v>
      </c>
      <c r="Q1215" s="31">
        <f t="shared" si="128"/>
        <v>2185197.1</v>
      </c>
      <c r="R1215" s="36">
        <f t="shared" si="129"/>
        <v>247128.13999999998</v>
      </c>
      <c r="S1215" s="36">
        <f t="shared" si="130"/>
        <v>1795635.5</v>
      </c>
      <c r="T1215" s="36">
        <f t="shared" si="131"/>
        <v>32887.520700000001</v>
      </c>
      <c r="U1215" s="36">
        <f t="shared" si="132"/>
        <v>32816893.401447538</v>
      </c>
    </row>
    <row r="1216" spans="1:21" s="27" customFormat="1" x14ac:dyDescent="0.2">
      <c r="A1216" s="13">
        <v>2017</v>
      </c>
      <c r="B1216" s="13" t="s">
        <v>17</v>
      </c>
      <c r="C1216" s="14"/>
      <c r="D1216" s="13" t="s">
        <v>83</v>
      </c>
      <c r="E1216" s="27" t="s">
        <v>44</v>
      </c>
      <c r="F1216" s="27" t="s">
        <v>21</v>
      </c>
      <c r="G1216" s="28" t="s">
        <v>87</v>
      </c>
      <c r="H1216" s="35">
        <v>11516</v>
      </c>
      <c r="I1216" s="27">
        <v>23</v>
      </c>
      <c r="J1216" s="30">
        <v>17</v>
      </c>
      <c r="K1216" s="35">
        <f t="shared" si="126"/>
        <v>677.41176470588232</v>
      </c>
      <c r="L1216" s="32">
        <v>35</v>
      </c>
      <c r="M1216" s="32">
        <v>3.74</v>
      </c>
      <c r="N1216" s="32">
        <v>29.4</v>
      </c>
      <c r="O1216" s="33">
        <v>0.52539999999999998</v>
      </c>
      <c r="P1216" s="34">
        <f t="shared" si="127"/>
        <v>355.91214117647053</v>
      </c>
      <c r="Q1216" s="31">
        <f t="shared" si="128"/>
        <v>403060</v>
      </c>
      <c r="R1216" s="36">
        <f t="shared" si="129"/>
        <v>43069.840000000004</v>
      </c>
      <c r="S1216" s="36">
        <f t="shared" si="130"/>
        <v>338570.39999999997</v>
      </c>
      <c r="T1216" s="36">
        <f t="shared" si="131"/>
        <v>6050.5063999999993</v>
      </c>
      <c r="U1216" s="36">
        <f t="shared" si="132"/>
        <v>4098684.2177882348</v>
      </c>
    </row>
    <row r="1217" spans="1:21" s="27" customFormat="1" x14ac:dyDescent="0.2">
      <c r="A1217" s="13">
        <v>2017</v>
      </c>
      <c r="B1217" s="13" t="s">
        <v>39</v>
      </c>
      <c r="C1217" s="14">
        <v>4</v>
      </c>
      <c r="D1217" s="13" t="s">
        <v>83</v>
      </c>
      <c r="E1217" s="27" t="s">
        <v>44</v>
      </c>
      <c r="F1217" s="27" t="s">
        <v>21</v>
      </c>
      <c r="G1217" s="28" t="s">
        <v>87</v>
      </c>
      <c r="H1217" s="35">
        <v>64916</v>
      </c>
      <c r="I1217" s="27">
        <v>130</v>
      </c>
      <c r="J1217" s="30">
        <v>56</v>
      </c>
      <c r="K1217" s="35">
        <f t="shared" si="126"/>
        <v>1159.2142857142858</v>
      </c>
      <c r="L1217" s="32">
        <v>35.6</v>
      </c>
      <c r="M1217" s="32">
        <v>4.1100000000000003</v>
      </c>
      <c r="N1217" s="32">
        <v>30</v>
      </c>
      <c r="O1217" s="33">
        <v>0.53300000000000003</v>
      </c>
      <c r="P1217" s="34">
        <f t="shared" si="127"/>
        <v>617.86121428571437</v>
      </c>
      <c r="Q1217" s="31">
        <f t="shared" si="128"/>
        <v>2311009.6</v>
      </c>
      <c r="R1217" s="36">
        <f t="shared" si="129"/>
        <v>266804.76</v>
      </c>
      <c r="S1217" s="36">
        <f t="shared" si="130"/>
        <v>1947480</v>
      </c>
      <c r="T1217" s="36">
        <f t="shared" si="131"/>
        <v>34600.228000000003</v>
      </c>
      <c r="U1217" s="36">
        <f t="shared" si="132"/>
        <v>40109078.586571433</v>
      </c>
    </row>
    <row r="1218" spans="1:21" s="27" customFormat="1" x14ac:dyDescent="0.2">
      <c r="A1218" s="13">
        <v>2017</v>
      </c>
      <c r="B1218" s="13" t="s">
        <v>17</v>
      </c>
      <c r="C1218" s="14"/>
      <c r="D1218" s="13" t="s">
        <v>83</v>
      </c>
      <c r="E1218" s="27" t="s">
        <v>44</v>
      </c>
      <c r="F1218" s="27" t="s">
        <v>21</v>
      </c>
      <c r="G1218" s="28" t="s">
        <v>86</v>
      </c>
      <c r="H1218" s="35">
        <v>86488</v>
      </c>
      <c r="I1218" s="27">
        <v>169</v>
      </c>
      <c r="J1218" s="30">
        <v>170</v>
      </c>
      <c r="K1218" s="35">
        <f t="shared" si="126"/>
        <v>508.75294117647059</v>
      </c>
      <c r="L1218" s="32">
        <v>34.299999999999997</v>
      </c>
      <c r="M1218" s="32">
        <v>3.96</v>
      </c>
      <c r="N1218" s="32">
        <v>30.5</v>
      </c>
      <c r="O1218" s="33">
        <v>0.51670000000000005</v>
      </c>
      <c r="P1218" s="34">
        <f t="shared" si="127"/>
        <v>262.87264470588235</v>
      </c>
      <c r="Q1218" s="31">
        <f t="shared" si="128"/>
        <v>2966538.4</v>
      </c>
      <c r="R1218" s="36">
        <f t="shared" si="129"/>
        <v>342492.48</v>
      </c>
      <c r="S1218" s="36">
        <f t="shared" si="130"/>
        <v>2637884</v>
      </c>
      <c r="T1218" s="36">
        <f t="shared" si="131"/>
        <v>44688.349600000001</v>
      </c>
      <c r="U1218" s="36">
        <f t="shared" si="132"/>
        <v>22735329.295322351</v>
      </c>
    </row>
    <row r="1219" spans="1:21" s="27" customFormat="1" x14ac:dyDescent="0.2">
      <c r="A1219" s="13">
        <v>2017</v>
      </c>
      <c r="B1219" s="13" t="s">
        <v>17</v>
      </c>
      <c r="C1219" s="14"/>
      <c r="D1219" s="13" t="s">
        <v>83</v>
      </c>
      <c r="E1219" s="27" t="s">
        <v>135</v>
      </c>
      <c r="F1219" s="27" t="s">
        <v>21</v>
      </c>
      <c r="G1219" s="28" t="s">
        <v>78</v>
      </c>
      <c r="H1219" s="35">
        <v>86694</v>
      </c>
      <c r="I1219" s="27">
        <v>176</v>
      </c>
      <c r="J1219" s="30">
        <v>158</v>
      </c>
      <c r="K1219" s="35">
        <f t="shared" ref="K1219:K1282" si="133">IF(J1219="",0,H1219/J1219)</f>
        <v>548.69620253164555</v>
      </c>
      <c r="L1219" s="32">
        <v>34.700000000000003</v>
      </c>
      <c r="M1219" s="32">
        <v>3.48</v>
      </c>
      <c r="N1219" s="32">
        <v>29.4</v>
      </c>
      <c r="O1219" s="33">
        <v>0.50790000000000002</v>
      </c>
      <c r="P1219" s="34">
        <f t="shared" ref="P1219:P1282" si="134">IF(J1219="",0,O1219*H1219/J1219)</f>
        <v>278.68280126582283</v>
      </c>
      <c r="Q1219" s="31">
        <f t="shared" ref="Q1219:Q1282" si="135">$H1219*L1219</f>
        <v>3008281.8000000003</v>
      </c>
      <c r="R1219" s="36">
        <f t="shared" ref="R1219:R1282" si="136">$H1219*M1219</f>
        <v>301695.12</v>
      </c>
      <c r="S1219" s="36">
        <f t="shared" ref="S1219:S1282" si="137">$H1219*N1219</f>
        <v>2548803.6</v>
      </c>
      <c r="T1219" s="36">
        <f t="shared" ref="T1219:T1282" si="138">$H1219*O1219</f>
        <v>44031.882600000004</v>
      </c>
      <c r="U1219" s="36">
        <f t="shared" ref="U1219:U1282" si="139">$H1219*P1219</f>
        <v>24160126.772939246</v>
      </c>
    </row>
    <row r="1220" spans="1:21" s="27" customFormat="1" x14ac:dyDescent="0.2">
      <c r="A1220" s="13">
        <v>2017</v>
      </c>
      <c r="B1220" s="13" t="s">
        <v>17</v>
      </c>
      <c r="C1220" s="14"/>
      <c r="D1220" s="13" t="s">
        <v>83</v>
      </c>
      <c r="E1220" s="27" t="s">
        <v>44</v>
      </c>
      <c r="F1220" s="27" t="s">
        <v>21</v>
      </c>
      <c r="G1220" s="28" t="s">
        <v>78</v>
      </c>
      <c r="H1220" s="35">
        <v>44102</v>
      </c>
      <c r="I1220" s="27">
        <v>90</v>
      </c>
      <c r="J1220" s="30">
        <v>78</v>
      </c>
      <c r="K1220" s="35">
        <f t="shared" si="133"/>
        <v>565.41025641025647</v>
      </c>
      <c r="L1220" s="32">
        <v>34</v>
      </c>
      <c r="M1220" s="32">
        <v>3.49</v>
      </c>
      <c r="N1220" s="32">
        <v>28.4</v>
      </c>
      <c r="O1220" s="33">
        <v>0.496</v>
      </c>
      <c r="P1220" s="34">
        <f t="shared" si="134"/>
        <v>280.44348717948719</v>
      </c>
      <c r="Q1220" s="31">
        <f t="shared" si="135"/>
        <v>1499468</v>
      </c>
      <c r="R1220" s="36">
        <f t="shared" si="136"/>
        <v>153915.98000000001</v>
      </c>
      <c r="S1220" s="36">
        <f t="shared" si="137"/>
        <v>1252496.8</v>
      </c>
      <c r="T1220" s="36">
        <f t="shared" si="138"/>
        <v>21874.592000000001</v>
      </c>
      <c r="U1220" s="36">
        <f t="shared" si="139"/>
        <v>12368118.671589743</v>
      </c>
    </row>
    <row r="1221" spans="1:21" s="27" customFormat="1" x14ac:dyDescent="0.2">
      <c r="A1221" s="13">
        <v>2017</v>
      </c>
      <c r="B1221" s="13" t="s">
        <v>17</v>
      </c>
      <c r="C1221" s="14"/>
      <c r="D1221" s="13" t="s">
        <v>83</v>
      </c>
      <c r="E1221" s="27" t="s">
        <v>44</v>
      </c>
      <c r="F1221" s="27" t="s">
        <v>21</v>
      </c>
      <c r="G1221" s="28" t="s">
        <v>78</v>
      </c>
      <c r="H1221" s="35">
        <v>55231</v>
      </c>
      <c r="I1221" s="27">
        <v>112</v>
      </c>
      <c r="J1221" s="30">
        <v>80</v>
      </c>
      <c r="K1221" s="35">
        <f t="shared" si="133"/>
        <v>690.38750000000005</v>
      </c>
      <c r="L1221" s="32">
        <v>34.5</v>
      </c>
      <c r="M1221" s="32">
        <v>3.39</v>
      </c>
      <c r="N1221" s="32">
        <v>29.1</v>
      </c>
      <c r="O1221" s="33">
        <v>0.49619999999999997</v>
      </c>
      <c r="P1221" s="34">
        <f t="shared" si="134"/>
        <v>342.57027749999997</v>
      </c>
      <c r="Q1221" s="31">
        <f t="shared" si="135"/>
        <v>1905469.5</v>
      </c>
      <c r="R1221" s="36">
        <f t="shared" si="136"/>
        <v>187233.09</v>
      </c>
      <c r="S1221" s="36">
        <f t="shared" si="137"/>
        <v>1607222.1</v>
      </c>
      <c r="T1221" s="36">
        <f t="shared" si="138"/>
        <v>27405.622199999998</v>
      </c>
      <c r="U1221" s="36">
        <f t="shared" si="139"/>
        <v>18920498.996602498</v>
      </c>
    </row>
    <row r="1222" spans="1:21" s="27" customFormat="1" x14ac:dyDescent="0.2">
      <c r="A1222" s="13">
        <v>2017</v>
      </c>
      <c r="B1222" s="13" t="s">
        <v>39</v>
      </c>
      <c r="C1222" s="14">
        <v>3.8</v>
      </c>
      <c r="D1222" s="13" t="s">
        <v>83</v>
      </c>
      <c r="E1222" s="27" t="s">
        <v>44</v>
      </c>
      <c r="F1222" s="27" t="s">
        <v>18</v>
      </c>
      <c r="G1222" s="28" t="s">
        <v>87</v>
      </c>
      <c r="H1222" s="35">
        <v>150356</v>
      </c>
      <c r="I1222" s="27">
        <v>305</v>
      </c>
      <c r="J1222" s="30">
        <v>145</v>
      </c>
      <c r="K1222" s="35">
        <f t="shared" si="133"/>
        <v>1036.9379310344827</v>
      </c>
      <c r="L1222" s="32">
        <v>35.9</v>
      </c>
      <c r="M1222" s="32">
        <v>3.59</v>
      </c>
      <c r="N1222" s="32">
        <v>31.4</v>
      </c>
      <c r="O1222" s="33">
        <v>0.52539999999999998</v>
      </c>
      <c r="P1222" s="34">
        <f t="shared" si="134"/>
        <v>544.80718896551718</v>
      </c>
      <c r="Q1222" s="31">
        <f t="shared" si="135"/>
        <v>5397780.3999999994</v>
      </c>
      <c r="R1222" s="36">
        <f t="shared" si="136"/>
        <v>539778.03999999992</v>
      </c>
      <c r="S1222" s="36">
        <f t="shared" si="137"/>
        <v>4721178.3999999994</v>
      </c>
      <c r="T1222" s="36">
        <f t="shared" si="138"/>
        <v>78997.042399999991</v>
      </c>
      <c r="U1222" s="36">
        <f t="shared" si="139"/>
        <v>81915029.704099298</v>
      </c>
    </row>
    <row r="1223" spans="1:21" s="27" customFormat="1" x14ac:dyDescent="0.2">
      <c r="A1223" s="13">
        <v>2017</v>
      </c>
      <c r="B1223" s="13" t="s">
        <v>19</v>
      </c>
      <c r="C1223" s="14">
        <v>4</v>
      </c>
      <c r="D1223" s="13" t="s">
        <v>83</v>
      </c>
      <c r="E1223" s="27" t="s">
        <v>44</v>
      </c>
      <c r="F1223" s="27" t="s">
        <v>18</v>
      </c>
      <c r="G1223" s="28" t="s">
        <v>99</v>
      </c>
      <c r="H1223" s="35">
        <v>105802</v>
      </c>
      <c r="I1223" s="27">
        <v>215</v>
      </c>
      <c r="J1223" s="30">
        <v>72</v>
      </c>
      <c r="K1223" s="35">
        <f t="shared" si="133"/>
        <v>1469.4722222222222</v>
      </c>
      <c r="L1223" s="32">
        <v>36</v>
      </c>
      <c r="M1223" s="32">
        <v>3.43</v>
      </c>
      <c r="N1223" s="32">
        <v>31.7</v>
      </c>
      <c r="O1223" s="33">
        <v>0.52480000000000004</v>
      </c>
      <c r="P1223" s="34">
        <f t="shared" si="134"/>
        <v>771.17902222222222</v>
      </c>
      <c r="Q1223" s="31">
        <f t="shared" si="135"/>
        <v>3808872</v>
      </c>
      <c r="R1223" s="36">
        <f t="shared" si="136"/>
        <v>362900.86000000004</v>
      </c>
      <c r="S1223" s="36">
        <f t="shared" si="137"/>
        <v>3353923.4</v>
      </c>
      <c r="T1223" s="36">
        <f t="shared" si="138"/>
        <v>55524.889600000002</v>
      </c>
      <c r="U1223" s="36">
        <f t="shared" si="139"/>
        <v>81592282.909155548</v>
      </c>
    </row>
    <row r="1224" spans="1:21" s="27" customFormat="1" x14ac:dyDescent="0.2">
      <c r="A1224" s="13">
        <v>2017</v>
      </c>
      <c r="B1224" s="13" t="s">
        <v>39</v>
      </c>
      <c r="C1224" s="14">
        <v>3</v>
      </c>
      <c r="D1224" s="13" t="s">
        <v>83</v>
      </c>
      <c r="E1224" s="27" t="s">
        <v>44</v>
      </c>
      <c r="F1224" s="27" t="s">
        <v>18</v>
      </c>
      <c r="G1224" s="28" t="s">
        <v>88</v>
      </c>
      <c r="H1224" s="35">
        <v>113785</v>
      </c>
      <c r="I1224" s="27">
        <v>231</v>
      </c>
      <c r="J1224" s="30">
        <v>117</v>
      </c>
      <c r="K1224" s="35">
        <f t="shared" si="133"/>
        <v>972.52136752136755</v>
      </c>
      <c r="L1224" s="32">
        <v>36.1</v>
      </c>
      <c r="M1224" s="32">
        <v>3.48</v>
      </c>
      <c r="N1224" s="32">
        <v>30.7</v>
      </c>
      <c r="O1224" s="33">
        <v>0.52270000000000005</v>
      </c>
      <c r="P1224" s="34">
        <f t="shared" si="134"/>
        <v>508.33691880341883</v>
      </c>
      <c r="Q1224" s="31">
        <f t="shared" si="135"/>
        <v>4107638.5</v>
      </c>
      <c r="R1224" s="36">
        <f t="shared" si="136"/>
        <v>395971.8</v>
      </c>
      <c r="S1224" s="36">
        <f t="shared" si="137"/>
        <v>3493199.5</v>
      </c>
      <c r="T1224" s="36">
        <f t="shared" si="138"/>
        <v>59475.419500000004</v>
      </c>
      <c r="U1224" s="36">
        <f t="shared" si="139"/>
        <v>57841116.306047007</v>
      </c>
    </row>
    <row r="1225" spans="1:21" s="27" customFormat="1" x14ac:dyDescent="0.2">
      <c r="A1225" s="13">
        <v>2017</v>
      </c>
      <c r="B1225" s="13" t="s">
        <v>17</v>
      </c>
      <c r="C1225" s="14"/>
      <c r="D1225" s="13" t="s">
        <v>83</v>
      </c>
      <c r="E1225" s="27" t="s">
        <v>44</v>
      </c>
      <c r="F1225" s="27" t="s">
        <v>18</v>
      </c>
      <c r="G1225" s="28" t="s">
        <v>87</v>
      </c>
      <c r="H1225" s="35">
        <v>20338</v>
      </c>
      <c r="I1225" s="27">
        <v>42</v>
      </c>
      <c r="J1225" s="30">
        <v>28</v>
      </c>
      <c r="K1225" s="35">
        <f t="shared" si="133"/>
        <v>726.35714285714289</v>
      </c>
      <c r="L1225" s="32">
        <v>35.4</v>
      </c>
      <c r="M1225" s="32">
        <v>3.26</v>
      </c>
      <c r="N1225" s="32">
        <v>29.8</v>
      </c>
      <c r="O1225" s="33">
        <v>0.50019999999999998</v>
      </c>
      <c r="P1225" s="34">
        <f t="shared" si="134"/>
        <v>363.32384285714289</v>
      </c>
      <c r="Q1225" s="31">
        <f t="shared" si="135"/>
        <v>719965.2</v>
      </c>
      <c r="R1225" s="36">
        <f t="shared" si="136"/>
        <v>66301.87999999999</v>
      </c>
      <c r="S1225" s="36">
        <f t="shared" si="137"/>
        <v>606072.4</v>
      </c>
      <c r="T1225" s="36">
        <f t="shared" si="138"/>
        <v>10173.0676</v>
      </c>
      <c r="U1225" s="36">
        <f t="shared" si="139"/>
        <v>7389280.3160285717</v>
      </c>
    </row>
    <row r="1226" spans="1:21" s="27" customFormat="1" x14ac:dyDescent="0.2">
      <c r="A1226" s="13">
        <v>2017</v>
      </c>
      <c r="B1226" s="13" t="s">
        <v>39</v>
      </c>
      <c r="C1226" s="14">
        <v>4</v>
      </c>
      <c r="D1226" s="13" t="s">
        <v>83</v>
      </c>
      <c r="E1226" s="27" t="s">
        <v>44</v>
      </c>
      <c r="F1226" s="27" t="s">
        <v>18</v>
      </c>
      <c r="G1226" s="28" t="s">
        <v>87</v>
      </c>
      <c r="H1226" s="35">
        <v>158110</v>
      </c>
      <c r="I1226" s="27">
        <v>322</v>
      </c>
      <c r="J1226" s="30">
        <v>150</v>
      </c>
      <c r="K1226" s="35">
        <f t="shared" si="133"/>
        <v>1054.0666666666666</v>
      </c>
      <c r="L1226" s="32">
        <v>35.1</v>
      </c>
      <c r="M1226" s="32">
        <v>3.37</v>
      </c>
      <c r="N1226" s="32">
        <v>30.2</v>
      </c>
      <c r="O1226" s="33">
        <v>0.4945</v>
      </c>
      <c r="P1226" s="34">
        <f t="shared" si="134"/>
        <v>521.23596666666674</v>
      </c>
      <c r="Q1226" s="31">
        <f t="shared" si="135"/>
        <v>5549661</v>
      </c>
      <c r="R1226" s="36">
        <f t="shared" si="136"/>
        <v>532830.70000000007</v>
      </c>
      <c r="S1226" s="36">
        <f t="shared" si="137"/>
        <v>4774922</v>
      </c>
      <c r="T1226" s="36">
        <f t="shared" si="138"/>
        <v>78185.395000000004</v>
      </c>
      <c r="U1226" s="36">
        <f t="shared" si="139"/>
        <v>82412618.689666674</v>
      </c>
    </row>
    <row r="1227" spans="1:21" s="27" customFormat="1" x14ac:dyDescent="0.2">
      <c r="A1227" s="13">
        <v>2017</v>
      </c>
      <c r="B1227" s="13" t="s">
        <v>17</v>
      </c>
      <c r="C1227" s="14"/>
      <c r="D1227" s="13" t="s">
        <v>83</v>
      </c>
      <c r="E1227" s="27" t="s">
        <v>44</v>
      </c>
      <c r="F1227" s="27" t="s">
        <v>21</v>
      </c>
      <c r="G1227" s="28" t="s">
        <v>86</v>
      </c>
      <c r="H1227" s="35">
        <v>185635</v>
      </c>
      <c r="I1227" s="27">
        <v>387</v>
      </c>
      <c r="J1227" s="30">
        <v>230</v>
      </c>
      <c r="K1227" s="35">
        <f t="shared" si="133"/>
        <v>807.10869565217388</v>
      </c>
      <c r="L1227" s="32">
        <v>33.5</v>
      </c>
      <c r="M1227" s="32">
        <v>4.17</v>
      </c>
      <c r="N1227" s="32">
        <v>29.7</v>
      </c>
      <c r="O1227" s="33">
        <v>0.48930000000000001</v>
      </c>
      <c r="P1227" s="34">
        <f t="shared" si="134"/>
        <v>394.91828478260868</v>
      </c>
      <c r="Q1227" s="31">
        <f t="shared" si="135"/>
        <v>6218772.5</v>
      </c>
      <c r="R1227" s="36">
        <f t="shared" si="136"/>
        <v>774097.95</v>
      </c>
      <c r="S1227" s="36">
        <f t="shared" si="137"/>
        <v>5513359.5</v>
      </c>
      <c r="T1227" s="36">
        <f t="shared" si="138"/>
        <v>90831.205499999996</v>
      </c>
      <c r="U1227" s="36">
        <f t="shared" si="139"/>
        <v>73310655.795619562</v>
      </c>
    </row>
    <row r="1228" spans="1:21" s="27" customFormat="1" x14ac:dyDescent="0.2">
      <c r="A1228" s="13">
        <v>2017</v>
      </c>
      <c r="B1228" s="13" t="s">
        <v>17</v>
      </c>
      <c r="C1228" s="14"/>
      <c r="D1228" s="13" t="s">
        <v>83</v>
      </c>
      <c r="E1228" s="27" t="s">
        <v>44</v>
      </c>
      <c r="F1228" s="27" t="s">
        <v>21</v>
      </c>
      <c r="G1228" s="28" t="s">
        <v>86</v>
      </c>
      <c r="H1228" s="35">
        <v>87411</v>
      </c>
      <c r="I1228" s="27">
        <v>183</v>
      </c>
      <c r="J1228" s="30">
        <v>160</v>
      </c>
      <c r="K1228" s="35">
        <f t="shared" si="133"/>
        <v>546.31875000000002</v>
      </c>
      <c r="L1228" s="32">
        <v>34.299999999999997</v>
      </c>
      <c r="M1228" s="32">
        <v>3.63</v>
      </c>
      <c r="N1228" s="32">
        <v>30.9</v>
      </c>
      <c r="O1228" s="33">
        <v>0.5141</v>
      </c>
      <c r="P1228" s="34">
        <f t="shared" si="134"/>
        <v>280.86246937499999</v>
      </c>
      <c r="Q1228" s="31">
        <f t="shared" si="135"/>
        <v>2998197.3</v>
      </c>
      <c r="R1228" s="36">
        <f t="shared" si="136"/>
        <v>317301.93</v>
      </c>
      <c r="S1228" s="36">
        <f t="shared" si="137"/>
        <v>2700999.9</v>
      </c>
      <c r="T1228" s="36">
        <f t="shared" si="138"/>
        <v>44937.9951</v>
      </c>
      <c r="U1228" s="36">
        <f t="shared" si="139"/>
        <v>24550469.310538124</v>
      </c>
    </row>
    <row r="1229" spans="1:21" s="27" customFormat="1" x14ac:dyDescent="0.2">
      <c r="A1229" s="13">
        <v>2017</v>
      </c>
      <c r="B1229" s="13" t="s">
        <v>39</v>
      </c>
      <c r="C1229" s="14">
        <v>5.45</v>
      </c>
      <c r="D1229" s="13" t="s">
        <v>83</v>
      </c>
      <c r="E1229" s="27" t="s">
        <v>44</v>
      </c>
      <c r="F1229" s="27" t="s">
        <v>21</v>
      </c>
      <c r="G1229" s="28" t="s">
        <v>99</v>
      </c>
      <c r="H1229" s="35">
        <v>125500</v>
      </c>
      <c r="I1229" s="27">
        <v>256</v>
      </c>
      <c r="J1229" s="30">
        <v>110</v>
      </c>
      <c r="K1229" s="35">
        <f t="shared" si="133"/>
        <v>1140.909090909091</v>
      </c>
      <c r="L1229" s="32">
        <v>35.799999999999997</v>
      </c>
      <c r="M1229" s="32">
        <v>3.08</v>
      </c>
      <c r="N1229" s="32">
        <v>31.2</v>
      </c>
      <c r="O1229" s="33">
        <v>0.49030000000000001</v>
      </c>
      <c r="P1229" s="34">
        <f t="shared" si="134"/>
        <v>559.38772727272726</v>
      </c>
      <c r="Q1229" s="31">
        <f t="shared" si="135"/>
        <v>4492900</v>
      </c>
      <c r="R1229" s="36">
        <f t="shared" si="136"/>
        <v>386540</v>
      </c>
      <c r="S1229" s="36">
        <f t="shared" si="137"/>
        <v>3915600</v>
      </c>
      <c r="T1229" s="36">
        <f t="shared" si="138"/>
        <v>61532.65</v>
      </c>
      <c r="U1229" s="36">
        <f t="shared" si="139"/>
        <v>70203159.772727266</v>
      </c>
    </row>
    <row r="1230" spans="1:21" s="27" customFormat="1" x14ac:dyDescent="0.2">
      <c r="A1230" s="13">
        <v>2017</v>
      </c>
      <c r="B1230" s="13" t="s">
        <v>50</v>
      </c>
      <c r="C1230" s="14">
        <v>1.87</v>
      </c>
      <c r="D1230" s="13" t="s">
        <v>83</v>
      </c>
      <c r="E1230" s="27" t="s">
        <v>44</v>
      </c>
      <c r="F1230" s="27" t="s">
        <v>21</v>
      </c>
      <c r="G1230" s="28" t="s">
        <v>86</v>
      </c>
      <c r="H1230" s="35">
        <v>215594</v>
      </c>
      <c r="I1230" s="27">
        <v>431</v>
      </c>
      <c r="J1230" s="30">
        <v>240</v>
      </c>
      <c r="K1230" s="35">
        <f t="shared" si="133"/>
        <v>898.30833333333328</v>
      </c>
      <c r="L1230" s="32">
        <v>34.74</v>
      </c>
      <c r="M1230" s="32">
        <v>3.24</v>
      </c>
      <c r="N1230" s="32">
        <v>31.35</v>
      </c>
      <c r="O1230" s="33">
        <v>0.49819999999999998</v>
      </c>
      <c r="P1230" s="34">
        <f t="shared" si="134"/>
        <v>447.53721166666668</v>
      </c>
      <c r="Q1230" s="31">
        <f t="shared" si="135"/>
        <v>7489735.5600000005</v>
      </c>
      <c r="R1230" s="36">
        <f t="shared" si="136"/>
        <v>698524.56</v>
      </c>
      <c r="S1230" s="36">
        <f t="shared" si="137"/>
        <v>6758871.9000000004</v>
      </c>
      <c r="T1230" s="36">
        <f t="shared" si="138"/>
        <v>107408.9308</v>
      </c>
      <c r="U1230" s="36">
        <f t="shared" si="139"/>
        <v>96486337.612063333</v>
      </c>
    </row>
    <row r="1231" spans="1:21" s="27" customFormat="1" x14ac:dyDescent="0.2">
      <c r="A1231" s="13">
        <v>2017</v>
      </c>
      <c r="B1231" s="13" t="s">
        <v>17</v>
      </c>
      <c r="C1231" s="14"/>
      <c r="D1231" s="13" t="s">
        <v>83</v>
      </c>
      <c r="E1231" s="27" t="s">
        <v>44</v>
      </c>
      <c r="F1231" s="27" t="s">
        <v>21</v>
      </c>
      <c r="G1231" s="28" t="s">
        <v>86</v>
      </c>
      <c r="H1231" s="35">
        <v>33802</v>
      </c>
      <c r="I1231" s="27">
        <v>68</v>
      </c>
      <c r="J1231" s="30">
        <v>60</v>
      </c>
      <c r="K1231" s="35">
        <f t="shared" si="133"/>
        <v>563.36666666666667</v>
      </c>
      <c r="L1231" s="32">
        <v>34.68</v>
      </c>
      <c r="M1231" s="32">
        <v>3.56</v>
      </c>
      <c r="N1231" s="32">
        <v>31.38</v>
      </c>
      <c r="O1231" s="33">
        <v>0.51670000000000005</v>
      </c>
      <c r="P1231" s="34">
        <f t="shared" si="134"/>
        <v>291.09155666666669</v>
      </c>
      <c r="Q1231" s="31">
        <f t="shared" si="135"/>
        <v>1172253.3600000001</v>
      </c>
      <c r="R1231" s="36">
        <f t="shared" si="136"/>
        <v>120335.12</v>
      </c>
      <c r="S1231" s="36">
        <f t="shared" si="137"/>
        <v>1060706.76</v>
      </c>
      <c r="T1231" s="36">
        <f t="shared" si="138"/>
        <v>17465.493400000003</v>
      </c>
      <c r="U1231" s="36">
        <f t="shared" si="139"/>
        <v>9839476.7984466683</v>
      </c>
    </row>
    <row r="1232" spans="1:21" s="27" customFormat="1" x14ac:dyDescent="0.2">
      <c r="A1232" s="13">
        <v>2017</v>
      </c>
      <c r="B1232" s="13" t="s">
        <v>39</v>
      </c>
      <c r="C1232" s="14">
        <v>3.5</v>
      </c>
      <c r="D1232" s="13" t="s">
        <v>83</v>
      </c>
      <c r="E1232" s="27" t="s">
        <v>44</v>
      </c>
      <c r="F1232" s="27" t="s">
        <v>21</v>
      </c>
      <c r="G1232" s="28" t="s">
        <v>103</v>
      </c>
      <c r="H1232" s="35">
        <v>144305</v>
      </c>
      <c r="I1232" s="27">
        <v>288</v>
      </c>
      <c r="J1232" s="30">
        <v>114</v>
      </c>
      <c r="K1232" s="35">
        <f t="shared" si="133"/>
        <v>1265.8333333333333</v>
      </c>
      <c r="L1232" s="32">
        <v>36.9</v>
      </c>
      <c r="M1232" s="32">
        <v>3.41</v>
      </c>
      <c r="N1232" s="32">
        <v>30.3</v>
      </c>
      <c r="O1232" s="33">
        <v>0.52110000000000001</v>
      </c>
      <c r="P1232" s="34">
        <f t="shared" si="134"/>
        <v>659.62575000000004</v>
      </c>
      <c r="Q1232" s="31">
        <f t="shared" si="135"/>
        <v>5324854.5</v>
      </c>
      <c r="R1232" s="36">
        <f t="shared" si="136"/>
        <v>492080.05000000005</v>
      </c>
      <c r="S1232" s="36">
        <f t="shared" si="137"/>
        <v>4372441.5</v>
      </c>
      <c r="T1232" s="36">
        <f t="shared" si="138"/>
        <v>75197.335500000001</v>
      </c>
      <c r="U1232" s="36">
        <f t="shared" si="139"/>
        <v>95187293.853750005</v>
      </c>
    </row>
    <row r="1233" spans="1:21" s="27" customFormat="1" x14ac:dyDescent="0.2">
      <c r="A1233" s="13">
        <v>2017</v>
      </c>
      <c r="B1233" s="13" t="s">
        <v>19</v>
      </c>
      <c r="C1233" s="14">
        <v>3.5</v>
      </c>
      <c r="D1233" s="13" t="s">
        <v>83</v>
      </c>
      <c r="E1233" s="27" t="s">
        <v>44</v>
      </c>
      <c r="F1233" s="27" t="s">
        <v>21</v>
      </c>
      <c r="G1233" s="28" t="s">
        <v>87</v>
      </c>
      <c r="H1233" s="35">
        <v>205656</v>
      </c>
      <c r="I1233" s="27">
        <v>418</v>
      </c>
      <c r="J1233" s="30">
        <v>118</v>
      </c>
      <c r="K1233" s="35">
        <f t="shared" si="133"/>
        <v>1742.8474576271187</v>
      </c>
      <c r="L1233" s="32">
        <v>35.6</v>
      </c>
      <c r="M1233" s="32">
        <v>4.07</v>
      </c>
      <c r="N1233" s="32">
        <v>30.2</v>
      </c>
      <c r="O1233" s="33">
        <v>0.5242</v>
      </c>
      <c r="P1233" s="34">
        <f t="shared" si="134"/>
        <v>913.60063728813554</v>
      </c>
      <c r="Q1233" s="31">
        <f t="shared" si="135"/>
        <v>7321353.6000000006</v>
      </c>
      <c r="R1233" s="36">
        <f t="shared" si="136"/>
        <v>837019.92</v>
      </c>
      <c r="S1233" s="36">
        <f t="shared" si="137"/>
        <v>6210811.2000000002</v>
      </c>
      <c r="T1233" s="36">
        <f t="shared" si="138"/>
        <v>107804.87519999999</v>
      </c>
      <c r="U1233" s="36">
        <f t="shared" si="139"/>
        <v>187887452.66212881</v>
      </c>
    </row>
    <row r="1234" spans="1:21" s="27" customFormat="1" x14ac:dyDescent="0.2">
      <c r="A1234" s="13">
        <v>2017</v>
      </c>
      <c r="B1234" s="13" t="s">
        <v>17</v>
      </c>
      <c r="C1234" s="14"/>
      <c r="D1234" s="13" t="s">
        <v>83</v>
      </c>
      <c r="E1234" s="27" t="s">
        <v>44</v>
      </c>
      <c r="F1234" s="27" t="s">
        <v>21</v>
      </c>
      <c r="G1234" s="28" t="s">
        <v>78</v>
      </c>
      <c r="H1234" s="35">
        <v>37398</v>
      </c>
      <c r="I1234" s="27">
        <v>77</v>
      </c>
      <c r="J1234" s="30">
        <v>46</v>
      </c>
      <c r="K1234" s="35">
        <f t="shared" si="133"/>
        <v>813</v>
      </c>
      <c r="L1234" s="32">
        <v>35.4</v>
      </c>
      <c r="M1234" s="32">
        <v>4.16</v>
      </c>
      <c r="N1234" s="32">
        <v>30.5</v>
      </c>
      <c r="O1234" s="33">
        <v>0.50280000000000002</v>
      </c>
      <c r="P1234" s="34">
        <f t="shared" si="134"/>
        <v>408.77640000000002</v>
      </c>
      <c r="Q1234" s="31">
        <f t="shared" si="135"/>
        <v>1323889.2</v>
      </c>
      <c r="R1234" s="36">
        <f t="shared" si="136"/>
        <v>155575.67999999999</v>
      </c>
      <c r="S1234" s="36">
        <f t="shared" si="137"/>
        <v>1140639</v>
      </c>
      <c r="T1234" s="36">
        <f t="shared" si="138"/>
        <v>18803.714400000001</v>
      </c>
      <c r="U1234" s="36">
        <f t="shared" si="139"/>
        <v>15287419.807200002</v>
      </c>
    </row>
    <row r="1235" spans="1:21" s="27" customFormat="1" x14ac:dyDescent="0.2">
      <c r="A1235" s="13">
        <v>2017</v>
      </c>
      <c r="B1235" s="13" t="s">
        <v>17</v>
      </c>
      <c r="C1235" s="14"/>
      <c r="D1235" s="13" t="s">
        <v>83</v>
      </c>
      <c r="E1235" s="27" t="s">
        <v>44</v>
      </c>
      <c r="F1235" s="27" t="s">
        <v>21</v>
      </c>
      <c r="G1235" s="28" t="s">
        <v>78</v>
      </c>
      <c r="H1235" s="35">
        <v>69457</v>
      </c>
      <c r="I1235" s="27">
        <v>138</v>
      </c>
      <c r="J1235" s="30">
        <v>100</v>
      </c>
      <c r="K1235" s="35">
        <f t="shared" si="133"/>
        <v>694.57</v>
      </c>
      <c r="L1235" s="32">
        <v>35.299999999999997</v>
      </c>
      <c r="M1235" s="32">
        <v>3.56</v>
      </c>
      <c r="N1235" s="32">
        <v>29.9</v>
      </c>
      <c r="O1235" s="33">
        <v>0.51959999999999995</v>
      </c>
      <c r="P1235" s="34">
        <f t="shared" si="134"/>
        <v>360.898572</v>
      </c>
      <c r="Q1235" s="31">
        <f t="shared" si="135"/>
        <v>2451832.0999999996</v>
      </c>
      <c r="R1235" s="36">
        <f t="shared" si="136"/>
        <v>247266.92</v>
      </c>
      <c r="S1235" s="36">
        <f t="shared" si="137"/>
        <v>2076764.2999999998</v>
      </c>
      <c r="T1235" s="36">
        <f t="shared" si="138"/>
        <v>36089.857199999999</v>
      </c>
      <c r="U1235" s="36">
        <f t="shared" si="139"/>
        <v>25066932.115403999</v>
      </c>
    </row>
    <row r="1236" spans="1:21" s="27" customFormat="1" x14ac:dyDescent="0.2">
      <c r="A1236" s="13">
        <v>2017</v>
      </c>
      <c r="B1236" s="13" t="s">
        <v>50</v>
      </c>
      <c r="C1236" s="14">
        <v>1.6</v>
      </c>
      <c r="D1236" s="13" t="s">
        <v>83</v>
      </c>
      <c r="E1236" s="27" t="s">
        <v>44</v>
      </c>
      <c r="F1236" s="27" t="s">
        <v>18</v>
      </c>
      <c r="G1236" s="28" t="s">
        <v>86</v>
      </c>
      <c r="H1236" s="35">
        <v>121495</v>
      </c>
      <c r="I1236" s="27">
        <v>248</v>
      </c>
      <c r="J1236" s="30">
        <v>120</v>
      </c>
      <c r="K1236" s="35">
        <f t="shared" si="133"/>
        <v>1012.4583333333334</v>
      </c>
      <c r="L1236" s="32">
        <v>35</v>
      </c>
      <c r="M1236" s="32">
        <v>3.17</v>
      </c>
      <c r="N1236" s="32">
        <v>30.5</v>
      </c>
      <c r="O1236" s="33">
        <v>0.4733</v>
      </c>
      <c r="P1236" s="34">
        <f t="shared" si="134"/>
        <v>479.19652916666666</v>
      </c>
      <c r="Q1236" s="31">
        <f t="shared" si="135"/>
        <v>4252325</v>
      </c>
      <c r="R1236" s="36">
        <f t="shared" si="136"/>
        <v>385139.14999999997</v>
      </c>
      <c r="S1236" s="36">
        <f t="shared" si="137"/>
        <v>3705597.5</v>
      </c>
      <c r="T1236" s="36">
        <f t="shared" si="138"/>
        <v>57503.583500000001</v>
      </c>
      <c r="U1236" s="36">
        <f t="shared" si="139"/>
        <v>58219982.311104164</v>
      </c>
    </row>
    <row r="1237" spans="1:21" s="27" customFormat="1" x14ac:dyDescent="0.2">
      <c r="A1237" s="13">
        <v>2017</v>
      </c>
      <c r="B1237" s="13" t="s">
        <v>17</v>
      </c>
      <c r="C1237" s="14"/>
      <c r="D1237" s="13" t="s">
        <v>83</v>
      </c>
      <c r="E1237" s="27" t="s">
        <v>44</v>
      </c>
      <c r="F1237" s="27" t="s">
        <v>18</v>
      </c>
      <c r="G1237" s="28" t="s">
        <v>87</v>
      </c>
      <c r="H1237" s="35">
        <v>28189</v>
      </c>
      <c r="I1237" s="27">
        <v>57</v>
      </c>
      <c r="J1237" s="30">
        <v>33.700000000000003</v>
      </c>
      <c r="K1237" s="35">
        <f t="shared" si="133"/>
        <v>836.46884272997022</v>
      </c>
      <c r="L1237" s="32">
        <v>35.4</v>
      </c>
      <c r="M1237" s="32">
        <v>3.48</v>
      </c>
      <c r="N1237" s="32">
        <v>31.8</v>
      </c>
      <c r="O1237" s="33">
        <v>0.52810000000000001</v>
      </c>
      <c r="P1237" s="34">
        <f t="shared" si="134"/>
        <v>441.73919584569728</v>
      </c>
      <c r="Q1237" s="31">
        <f t="shared" si="135"/>
        <v>997890.6</v>
      </c>
      <c r="R1237" s="36">
        <f t="shared" si="136"/>
        <v>98097.72</v>
      </c>
      <c r="S1237" s="36">
        <f t="shared" si="137"/>
        <v>896410.20000000007</v>
      </c>
      <c r="T1237" s="36">
        <f t="shared" si="138"/>
        <v>14886.6109</v>
      </c>
      <c r="U1237" s="36">
        <f t="shared" si="139"/>
        <v>12452186.19169436</v>
      </c>
    </row>
    <row r="1238" spans="1:21" s="27" customFormat="1" x14ac:dyDescent="0.2">
      <c r="A1238" s="13">
        <v>2017</v>
      </c>
      <c r="B1238" s="13" t="s">
        <v>17</v>
      </c>
      <c r="C1238" s="14"/>
      <c r="D1238" s="13" t="s">
        <v>83</v>
      </c>
      <c r="E1238" s="27" t="s">
        <v>44</v>
      </c>
      <c r="F1238" s="27" t="s">
        <v>21</v>
      </c>
      <c r="G1238" s="28" t="s">
        <v>62</v>
      </c>
      <c r="H1238" s="35">
        <v>136372</v>
      </c>
      <c r="I1238" s="27">
        <v>277</v>
      </c>
      <c r="J1238" s="30">
        <v>100</v>
      </c>
      <c r="K1238" s="35">
        <f t="shared" si="133"/>
        <v>1363.72</v>
      </c>
      <c r="L1238" s="32">
        <v>40.200000000000003</v>
      </c>
      <c r="M1238" s="32">
        <v>3.72</v>
      </c>
      <c r="N1238" s="32">
        <v>35.6</v>
      </c>
      <c r="O1238" s="33">
        <v>0.55310000000000004</v>
      </c>
      <c r="P1238" s="34">
        <f t="shared" si="134"/>
        <v>754.27353199999993</v>
      </c>
      <c r="Q1238" s="31">
        <f t="shared" si="135"/>
        <v>5482154.4000000004</v>
      </c>
      <c r="R1238" s="36">
        <f t="shared" si="136"/>
        <v>507303.84</v>
      </c>
      <c r="S1238" s="36">
        <f t="shared" si="137"/>
        <v>4854843.2</v>
      </c>
      <c r="T1238" s="36">
        <f t="shared" si="138"/>
        <v>75427.353199999998</v>
      </c>
      <c r="U1238" s="36">
        <f t="shared" si="139"/>
        <v>102861790.105904</v>
      </c>
    </row>
    <row r="1239" spans="1:21" s="27" customFormat="1" x14ac:dyDescent="0.2">
      <c r="A1239" s="13">
        <v>2017</v>
      </c>
      <c r="B1239" s="13" t="s">
        <v>50</v>
      </c>
      <c r="C1239" s="14">
        <v>2.5</v>
      </c>
      <c r="D1239" s="13" t="s">
        <v>83</v>
      </c>
      <c r="E1239" s="27" t="s">
        <v>44</v>
      </c>
      <c r="F1239" s="27" t="s">
        <v>105</v>
      </c>
      <c r="G1239" s="28" t="s">
        <v>86</v>
      </c>
      <c r="H1239" s="35">
        <v>140516</v>
      </c>
      <c r="I1239" s="27">
        <v>280</v>
      </c>
      <c r="J1239" s="30">
        <v>80</v>
      </c>
      <c r="K1239" s="35">
        <f t="shared" si="133"/>
        <v>1756.45</v>
      </c>
      <c r="L1239" s="32">
        <v>35.799999999999997</v>
      </c>
      <c r="M1239" s="32">
        <v>4.2</v>
      </c>
      <c r="N1239" s="32">
        <v>31.3</v>
      </c>
      <c r="O1239" s="33">
        <v>0.54290000000000005</v>
      </c>
      <c r="P1239" s="34">
        <f t="shared" si="134"/>
        <v>953.57670500000006</v>
      </c>
      <c r="Q1239" s="31">
        <f t="shared" si="135"/>
        <v>5030472.8</v>
      </c>
      <c r="R1239" s="36">
        <f t="shared" si="136"/>
        <v>590167.20000000007</v>
      </c>
      <c r="S1239" s="36">
        <f t="shared" si="137"/>
        <v>4398150.8</v>
      </c>
      <c r="T1239" s="36">
        <f t="shared" si="138"/>
        <v>76286.136400000003</v>
      </c>
      <c r="U1239" s="36">
        <f t="shared" si="139"/>
        <v>133992784.27978002</v>
      </c>
    </row>
    <row r="1240" spans="1:21" s="27" customFormat="1" x14ac:dyDescent="0.2">
      <c r="A1240" s="13">
        <v>2017</v>
      </c>
      <c r="B1240" s="13" t="s">
        <v>17</v>
      </c>
      <c r="C1240" s="14"/>
      <c r="D1240" s="13" t="s">
        <v>83</v>
      </c>
      <c r="E1240" s="27" t="s">
        <v>44</v>
      </c>
      <c r="F1240" s="27" t="s">
        <v>105</v>
      </c>
      <c r="G1240" s="28" t="s">
        <v>86</v>
      </c>
      <c r="H1240" s="35">
        <v>10329</v>
      </c>
      <c r="I1240" s="27">
        <v>21</v>
      </c>
      <c r="J1240" s="30">
        <v>15</v>
      </c>
      <c r="K1240" s="35">
        <f t="shared" si="133"/>
        <v>688.6</v>
      </c>
      <c r="L1240" s="32">
        <v>35.5</v>
      </c>
      <c r="M1240" s="32">
        <v>4.2</v>
      </c>
      <c r="N1240" s="32">
        <v>32</v>
      </c>
      <c r="O1240" s="33">
        <v>0.53990000000000005</v>
      </c>
      <c r="P1240" s="34">
        <f t="shared" si="134"/>
        <v>371.77514000000002</v>
      </c>
      <c r="Q1240" s="31">
        <f t="shared" si="135"/>
        <v>366679.5</v>
      </c>
      <c r="R1240" s="36">
        <f t="shared" si="136"/>
        <v>43381.8</v>
      </c>
      <c r="S1240" s="36">
        <f t="shared" si="137"/>
        <v>330528</v>
      </c>
      <c r="T1240" s="36">
        <f t="shared" si="138"/>
        <v>5576.6271000000006</v>
      </c>
      <c r="U1240" s="36">
        <f t="shared" si="139"/>
        <v>3840065.4210600001</v>
      </c>
    </row>
    <row r="1241" spans="1:21" s="27" customFormat="1" x14ac:dyDescent="0.2">
      <c r="A1241" s="13">
        <v>2017</v>
      </c>
      <c r="B1241" s="13" t="s">
        <v>17</v>
      </c>
      <c r="C1241" s="14"/>
      <c r="D1241" s="13" t="s">
        <v>83</v>
      </c>
      <c r="E1241" s="27" t="s">
        <v>44</v>
      </c>
      <c r="F1241" s="27" t="s">
        <v>21</v>
      </c>
      <c r="G1241" s="28" t="s">
        <v>86</v>
      </c>
      <c r="H1241" s="35">
        <v>80280</v>
      </c>
      <c r="I1241" s="27">
        <v>165</v>
      </c>
      <c r="J1241" s="30">
        <v>110</v>
      </c>
      <c r="K1241" s="35">
        <f t="shared" si="133"/>
        <v>729.81818181818187</v>
      </c>
      <c r="L1241" s="32">
        <v>34.35</v>
      </c>
      <c r="M1241" s="32">
        <v>4.01</v>
      </c>
      <c r="N1241" s="32">
        <v>31.96</v>
      </c>
      <c r="O1241" s="33">
        <v>0.51839999999999997</v>
      </c>
      <c r="P1241" s="34">
        <f t="shared" si="134"/>
        <v>378.33774545454543</v>
      </c>
      <c r="Q1241" s="31">
        <f t="shared" si="135"/>
        <v>2757618</v>
      </c>
      <c r="R1241" s="36">
        <f t="shared" si="136"/>
        <v>321922.8</v>
      </c>
      <c r="S1241" s="36">
        <f t="shared" si="137"/>
        <v>2565748.8000000003</v>
      </c>
      <c r="T1241" s="36">
        <f t="shared" si="138"/>
        <v>41617.151999999995</v>
      </c>
      <c r="U1241" s="36">
        <f t="shared" si="139"/>
        <v>30372954.205090906</v>
      </c>
    </row>
    <row r="1242" spans="1:21" s="27" customFormat="1" x14ac:dyDescent="0.2">
      <c r="A1242" s="13">
        <v>2017</v>
      </c>
      <c r="B1242" s="13" t="s">
        <v>17</v>
      </c>
      <c r="C1242" s="14"/>
      <c r="D1242" s="13" t="s">
        <v>83</v>
      </c>
      <c r="E1242" s="27" t="s">
        <v>44</v>
      </c>
      <c r="F1242" s="27" t="s">
        <v>21</v>
      </c>
      <c r="G1242" s="28" t="s">
        <v>86</v>
      </c>
      <c r="H1242" s="35">
        <v>54110</v>
      </c>
      <c r="I1242" s="27">
        <v>111</v>
      </c>
      <c r="J1242" s="30">
        <v>78</v>
      </c>
      <c r="K1242" s="35">
        <f t="shared" si="133"/>
        <v>693.71794871794873</v>
      </c>
      <c r="L1242" s="32">
        <v>34.200000000000003</v>
      </c>
      <c r="M1242" s="32">
        <v>4.43</v>
      </c>
      <c r="N1242" s="32">
        <v>30.65</v>
      </c>
      <c r="O1242" s="33">
        <v>0.50860000000000005</v>
      </c>
      <c r="P1242" s="34">
        <f t="shared" si="134"/>
        <v>352.82494871794876</v>
      </c>
      <c r="Q1242" s="31">
        <f t="shared" si="135"/>
        <v>1850562.0000000002</v>
      </c>
      <c r="R1242" s="36">
        <f t="shared" si="136"/>
        <v>239707.3</v>
      </c>
      <c r="S1242" s="36">
        <f t="shared" si="137"/>
        <v>1658471.5</v>
      </c>
      <c r="T1242" s="36">
        <f t="shared" si="138"/>
        <v>27520.346000000001</v>
      </c>
      <c r="U1242" s="36">
        <f t="shared" si="139"/>
        <v>19091357.975128207</v>
      </c>
    </row>
    <row r="1243" spans="1:21" s="27" customFormat="1" x14ac:dyDescent="0.2">
      <c r="A1243" s="13">
        <v>2017</v>
      </c>
      <c r="B1243" s="13" t="s">
        <v>17</v>
      </c>
      <c r="C1243" s="14"/>
      <c r="D1243" s="13" t="s">
        <v>83</v>
      </c>
      <c r="E1243" s="27" t="s">
        <v>44</v>
      </c>
      <c r="F1243" s="27" t="s">
        <v>21</v>
      </c>
      <c r="G1243" s="28" t="s">
        <v>86</v>
      </c>
      <c r="H1243" s="35">
        <v>93694</v>
      </c>
      <c r="I1243" s="27">
        <v>189</v>
      </c>
      <c r="J1243" s="30">
        <v>109</v>
      </c>
      <c r="K1243" s="35">
        <f t="shared" si="133"/>
        <v>859.57798165137615</v>
      </c>
      <c r="L1243" s="32">
        <v>34.85</v>
      </c>
      <c r="M1243" s="32">
        <v>3.7</v>
      </c>
      <c r="N1243" s="32">
        <v>32.21</v>
      </c>
      <c r="O1243" s="33">
        <v>0.53129999999999999</v>
      </c>
      <c r="P1243" s="34">
        <f t="shared" si="134"/>
        <v>456.69378165137613</v>
      </c>
      <c r="Q1243" s="31">
        <f t="shared" si="135"/>
        <v>3265235.9</v>
      </c>
      <c r="R1243" s="36">
        <f t="shared" si="136"/>
        <v>346667.8</v>
      </c>
      <c r="S1243" s="36">
        <f t="shared" si="137"/>
        <v>3017883.74</v>
      </c>
      <c r="T1243" s="36">
        <f t="shared" si="138"/>
        <v>49779.622199999998</v>
      </c>
      <c r="U1243" s="36">
        <f t="shared" si="139"/>
        <v>42789467.178044036</v>
      </c>
    </row>
    <row r="1244" spans="1:21" s="27" customFormat="1" x14ac:dyDescent="0.2">
      <c r="A1244" s="13">
        <v>2017</v>
      </c>
      <c r="B1244" s="13" t="s">
        <v>19</v>
      </c>
      <c r="C1244" s="14">
        <v>10</v>
      </c>
      <c r="D1244" s="13" t="s">
        <v>83</v>
      </c>
      <c r="E1244" s="27" t="s">
        <v>44</v>
      </c>
      <c r="F1244" s="27" t="s">
        <v>18</v>
      </c>
      <c r="G1244" s="28" t="s">
        <v>87</v>
      </c>
      <c r="H1244" s="35">
        <v>43623</v>
      </c>
      <c r="I1244" s="27">
        <v>90</v>
      </c>
      <c r="J1244" s="30">
        <v>24</v>
      </c>
      <c r="K1244" s="35">
        <f t="shared" si="133"/>
        <v>1817.625</v>
      </c>
      <c r="L1244" s="32">
        <v>37.299999999999997</v>
      </c>
      <c r="M1244" s="32">
        <v>3.94</v>
      </c>
      <c r="N1244" s="32">
        <v>31.7</v>
      </c>
      <c r="O1244" s="33">
        <v>0.5514</v>
      </c>
      <c r="P1244" s="34">
        <f t="shared" si="134"/>
        <v>1002.238425</v>
      </c>
      <c r="Q1244" s="31">
        <f t="shared" si="135"/>
        <v>1627137.9</v>
      </c>
      <c r="R1244" s="36">
        <f t="shared" si="136"/>
        <v>171874.62</v>
      </c>
      <c r="S1244" s="36">
        <f t="shared" si="137"/>
        <v>1382849.0999999999</v>
      </c>
      <c r="T1244" s="36">
        <f t="shared" si="138"/>
        <v>24053.7222</v>
      </c>
      <c r="U1244" s="36">
        <f t="shared" si="139"/>
        <v>43720646.813775003</v>
      </c>
    </row>
    <row r="1245" spans="1:21" s="27" customFormat="1" x14ac:dyDescent="0.2">
      <c r="A1245" s="13">
        <v>2017</v>
      </c>
      <c r="B1245" s="13" t="s">
        <v>19</v>
      </c>
      <c r="C1245" s="14">
        <v>2</v>
      </c>
      <c r="D1245" s="13" t="s">
        <v>83</v>
      </c>
      <c r="E1245" s="27" t="s">
        <v>44</v>
      </c>
      <c r="F1245" s="27" t="s">
        <v>47</v>
      </c>
      <c r="G1245" s="28" t="s">
        <v>88</v>
      </c>
      <c r="H1245" s="35">
        <v>113899</v>
      </c>
      <c r="I1245" s="27">
        <v>236</v>
      </c>
      <c r="J1245" s="30">
        <v>91</v>
      </c>
      <c r="K1245" s="35">
        <f t="shared" si="133"/>
        <v>1251.6373626373627</v>
      </c>
      <c r="L1245" s="32">
        <v>36.880000000000003</v>
      </c>
      <c r="M1245" s="32">
        <v>3.25</v>
      </c>
      <c r="N1245" s="32">
        <v>31.87</v>
      </c>
      <c r="O1245" s="33">
        <v>0.51639999999999997</v>
      </c>
      <c r="P1245" s="34">
        <f t="shared" si="134"/>
        <v>646.34553406593409</v>
      </c>
      <c r="Q1245" s="31">
        <f t="shared" si="135"/>
        <v>4200595.12</v>
      </c>
      <c r="R1245" s="36">
        <f t="shared" si="136"/>
        <v>370171.75</v>
      </c>
      <c r="S1245" s="36">
        <f t="shared" si="137"/>
        <v>3629961.13</v>
      </c>
      <c r="T1245" s="36">
        <f t="shared" si="138"/>
        <v>58817.443599999999</v>
      </c>
      <c r="U1245" s="36">
        <f t="shared" si="139"/>
        <v>73618109.984575823</v>
      </c>
    </row>
    <row r="1246" spans="1:21" s="27" customFormat="1" x14ac:dyDescent="0.2">
      <c r="A1246" s="13">
        <v>2017</v>
      </c>
      <c r="B1246" s="13" t="s">
        <v>19</v>
      </c>
      <c r="C1246" s="14">
        <v>2.5</v>
      </c>
      <c r="D1246" s="13" t="s">
        <v>83</v>
      </c>
      <c r="E1246" s="27" t="s">
        <v>44</v>
      </c>
      <c r="F1246" s="27" t="s">
        <v>47</v>
      </c>
      <c r="G1246" s="28" t="s">
        <v>87</v>
      </c>
      <c r="H1246" s="35">
        <v>77188</v>
      </c>
      <c r="I1246" s="27">
        <v>153</v>
      </c>
      <c r="J1246" s="30">
        <v>40</v>
      </c>
      <c r="K1246" s="35">
        <f t="shared" si="133"/>
        <v>1929.7</v>
      </c>
      <c r="L1246" s="32">
        <v>35.6</v>
      </c>
      <c r="M1246" s="32">
        <v>3.83</v>
      </c>
      <c r="N1246" s="32">
        <v>29</v>
      </c>
      <c r="O1246" s="33">
        <v>0.51580000000000004</v>
      </c>
      <c r="P1246" s="34">
        <f t="shared" si="134"/>
        <v>995.33926000000008</v>
      </c>
      <c r="Q1246" s="31">
        <f t="shared" si="135"/>
        <v>2747892.8000000003</v>
      </c>
      <c r="R1246" s="36">
        <f t="shared" si="136"/>
        <v>295630.03999999998</v>
      </c>
      <c r="S1246" s="36">
        <f t="shared" si="137"/>
        <v>2238452</v>
      </c>
      <c r="T1246" s="36">
        <f t="shared" si="138"/>
        <v>39813.570400000004</v>
      </c>
      <c r="U1246" s="36">
        <f t="shared" si="139"/>
        <v>76828246.80088</v>
      </c>
    </row>
    <row r="1247" spans="1:21" s="27" customFormat="1" x14ac:dyDescent="0.2">
      <c r="A1247" s="13">
        <v>2017</v>
      </c>
      <c r="B1247" s="13" t="s">
        <v>17</v>
      </c>
      <c r="C1247" s="14"/>
      <c r="D1247" s="13" t="s">
        <v>83</v>
      </c>
      <c r="E1247" s="27" t="s">
        <v>44</v>
      </c>
      <c r="F1247" s="27" t="s">
        <v>18</v>
      </c>
      <c r="G1247" s="28" t="s">
        <v>78</v>
      </c>
      <c r="H1247" s="35">
        <v>115001</v>
      </c>
      <c r="I1247" s="27">
        <v>233</v>
      </c>
      <c r="J1247" s="30">
        <v>230</v>
      </c>
      <c r="K1247" s="35">
        <f t="shared" si="133"/>
        <v>500.00434782608698</v>
      </c>
      <c r="L1247" s="32">
        <v>34.61</v>
      </c>
      <c r="M1247" s="32">
        <v>3</v>
      </c>
      <c r="N1247" s="32">
        <v>29.05</v>
      </c>
      <c r="O1247" s="33">
        <v>0.46689999999999998</v>
      </c>
      <c r="P1247" s="34">
        <f t="shared" si="134"/>
        <v>233.45203000000001</v>
      </c>
      <c r="Q1247" s="31">
        <f t="shared" si="135"/>
        <v>3980184.61</v>
      </c>
      <c r="R1247" s="36">
        <f t="shared" si="136"/>
        <v>345003</v>
      </c>
      <c r="S1247" s="36">
        <f t="shared" si="137"/>
        <v>3340779.0500000003</v>
      </c>
      <c r="T1247" s="36">
        <f t="shared" si="138"/>
        <v>53693.966899999999</v>
      </c>
      <c r="U1247" s="36">
        <f t="shared" si="139"/>
        <v>26847216.902030002</v>
      </c>
    </row>
    <row r="1248" spans="1:21" s="27" customFormat="1" x14ac:dyDescent="0.2">
      <c r="A1248" s="13">
        <v>2017</v>
      </c>
      <c r="B1248" s="13" t="s">
        <v>19</v>
      </c>
      <c r="C1248" s="14">
        <v>3.2</v>
      </c>
      <c r="D1248" s="13" t="s">
        <v>83</v>
      </c>
      <c r="E1248" s="27" t="s">
        <v>44</v>
      </c>
      <c r="F1248" s="27" t="s">
        <v>47</v>
      </c>
      <c r="G1248" s="28" t="s">
        <v>87</v>
      </c>
      <c r="H1248" s="35">
        <v>141056</v>
      </c>
      <c r="I1248" s="27">
        <v>296</v>
      </c>
      <c r="J1248" s="30">
        <v>83</v>
      </c>
      <c r="K1248" s="35">
        <f t="shared" si="133"/>
        <v>1699.4698795180723</v>
      </c>
      <c r="L1248" s="32">
        <v>35.340000000000003</v>
      </c>
      <c r="M1248" s="32">
        <v>3.47</v>
      </c>
      <c r="N1248" s="32">
        <v>30.41</v>
      </c>
      <c r="O1248" s="33">
        <v>0.4819</v>
      </c>
      <c r="P1248" s="34">
        <f t="shared" si="134"/>
        <v>818.97453493975911</v>
      </c>
      <c r="Q1248" s="31">
        <f t="shared" si="135"/>
        <v>4984919.04</v>
      </c>
      <c r="R1248" s="36">
        <f t="shared" si="136"/>
        <v>489464.32000000001</v>
      </c>
      <c r="S1248" s="36">
        <f t="shared" si="137"/>
        <v>4289512.96</v>
      </c>
      <c r="T1248" s="36">
        <f t="shared" si="138"/>
        <v>67974.886400000003</v>
      </c>
      <c r="U1248" s="36">
        <f t="shared" si="139"/>
        <v>115521272.00046267</v>
      </c>
    </row>
    <row r="1249" spans="1:21" s="27" customFormat="1" x14ac:dyDescent="0.2">
      <c r="A1249" s="13">
        <v>2017</v>
      </c>
      <c r="B1249" s="13" t="s">
        <v>17</v>
      </c>
      <c r="C1249" s="14"/>
      <c r="D1249" s="13" t="s">
        <v>83</v>
      </c>
      <c r="E1249" s="27" t="s">
        <v>44</v>
      </c>
      <c r="F1249" s="27" t="s">
        <v>52</v>
      </c>
      <c r="G1249" s="28" t="s">
        <v>78</v>
      </c>
      <c r="H1249" s="35">
        <v>258696</v>
      </c>
      <c r="I1249" s="27">
        <v>534</v>
      </c>
      <c r="J1249" s="30">
        <v>590</v>
      </c>
      <c r="K1249" s="35">
        <f t="shared" si="133"/>
        <v>438.4677966101695</v>
      </c>
      <c r="L1249" s="32">
        <v>34.6</v>
      </c>
      <c r="M1249" s="32">
        <v>4.01</v>
      </c>
      <c r="N1249" s="32">
        <v>30.34</v>
      </c>
      <c r="O1249" s="33">
        <v>0.52</v>
      </c>
      <c r="P1249" s="34">
        <f t="shared" si="134"/>
        <v>228.00325423728816</v>
      </c>
      <c r="Q1249" s="31">
        <f t="shared" si="135"/>
        <v>8950881.5999999996</v>
      </c>
      <c r="R1249" s="36">
        <f t="shared" si="136"/>
        <v>1037370.96</v>
      </c>
      <c r="S1249" s="36">
        <f t="shared" si="137"/>
        <v>7848836.6399999997</v>
      </c>
      <c r="T1249" s="36">
        <f t="shared" si="138"/>
        <v>134521.92000000001</v>
      </c>
      <c r="U1249" s="36">
        <f t="shared" si="139"/>
        <v>58983529.858169496</v>
      </c>
    </row>
    <row r="1250" spans="1:21" s="27" customFormat="1" x14ac:dyDescent="0.2">
      <c r="A1250" s="13">
        <v>2017</v>
      </c>
      <c r="B1250" s="13" t="s">
        <v>50</v>
      </c>
      <c r="C1250" s="14">
        <v>2.7</v>
      </c>
      <c r="D1250" s="13" t="s">
        <v>83</v>
      </c>
      <c r="E1250" s="27" t="s">
        <v>44</v>
      </c>
      <c r="F1250" s="27" t="s">
        <v>71</v>
      </c>
      <c r="G1250" s="28" t="s">
        <v>87</v>
      </c>
      <c r="H1250" s="35">
        <v>118667</v>
      </c>
      <c r="I1250" s="27">
        <v>242</v>
      </c>
      <c r="J1250" s="30">
        <v>90</v>
      </c>
      <c r="K1250" s="35">
        <f t="shared" si="133"/>
        <v>1318.5222222222221</v>
      </c>
      <c r="L1250" s="32">
        <v>38.11</v>
      </c>
      <c r="M1250" s="32">
        <v>4.57</v>
      </c>
      <c r="N1250" s="32">
        <v>33.770000000000003</v>
      </c>
      <c r="O1250" s="33">
        <v>0.54869999999999997</v>
      </c>
      <c r="P1250" s="34">
        <f t="shared" si="134"/>
        <v>723.47314333333327</v>
      </c>
      <c r="Q1250" s="31">
        <f t="shared" si="135"/>
        <v>4522399.37</v>
      </c>
      <c r="R1250" s="36">
        <f t="shared" si="136"/>
        <v>542308.19000000006</v>
      </c>
      <c r="S1250" s="36">
        <f t="shared" si="137"/>
        <v>4007384.5900000003</v>
      </c>
      <c r="T1250" s="36">
        <f t="shared" si="138"/>
        <v>65112.582899999994</v>
      </c>
      <c r="U1250" s="36">
        <f t="shared" si="139"/>
        <v>85852387.499936655</v>
      </c>
    </row>
    <row r="1251" spans="1:21" s="27" customFormat="1" x14ac:dyDescent="0.2">
      <c r="A1251" s="13">
        <v>2017</v>
      </c>
      <c r="B1251" s="13" t="s">
        <v>39</v>
      </c>
      <c r="C1251" s="14">
        <v>4</v>
      </c>
      <c r="D1251" s="13" t="s">
        <v>83</v>
      </c>
      <c r="E1251" s="27" t="s">
        <v>44</v>
      </c>
      <c r="F1251" s="27" t="s">
        <v>71</v>
      </c>
      <c r="G1251" s="28" t="s">
        <v>106</v>
      </c>
      <c r="H1251" s="35">
        <v>35118</v>
      </c>
      <c r="I1251" s="27">
        <v>72</v>
      </c>
      <c r="J1251" s="30">
        <v>23</v>
      </c>
      <c r="K1251" s="35">
        <f t="shared" si="133"/>
        <v>1526.8695652173913</v>
      </c>
      <c r="L1251" s="32">
        <v>38.25</v>
      </c>
      <c r="M1251" s="32">
        <v>3.63</v>
      </c>
      <c r="N1251" s="32">
        <v>30.98</v>
      </c>
      <c r="O1251" s="33">
        <v>0.55110000000000003</v>
      </c>
      <c r="P1251" s="34">
        <f t="shared" si="134"/>
        <v>841.45781739130439</v>
      </c>
      <c r="Q1251" s="31">
        <f t="shared" si="135"/>
        <v>1343263.5</v>
      </c>
      <c r="R1251" s="36">
        <f t="shared" si="136"/>
        <v>127478.34</v>
      </c>
      <c r="S1251" s="36">
        <f t="shared" si="137"/>
        <v>1087955.6400000001</v>
      </c>
      <c r="T1251" s="36">
        <f t="shared" si="138"/>
        <v>19353.5298</v>
      </c>
      <c r="U1251" s="36">
        <f t="shared" si="139"/>
        <v>29550315.631147828</v>
      </c>
    </row>
    <row r="1252" spans="1:21" s="27" customFormat="1" x14ac:dyDescent="0.2">
      <c r="A1252" s="13">
        <v>2017</v>
      </c>
      <c r="B1252" s="13" t="s">
        <v>19</v>
      </c>
      <c r="C1252" s="14"/>
      <c r="D1252" s="13" t="s">
        <v>83</v>
      </c>
      <c r="E1252" s="27" t="s">
        <v>44</v>
      </c>
      <c r="F1252" s="27" t="s">
        <v>47</v>
      </c>
      <c r="G1252" s="28" t="s">
        <v>88</v>
      </c>
      <c r="H1252" s="35">
        <v>39784</v>
      </c>
      <c r="I1252" s="27">
        <v>83</v>
      </c>
      <c r="J1252" s="30">
        <v>87</v>
      </c>
      <c r="K1252" s="35">
        <f t="shared" si="133"/>
        <v>457.28735632183907</v>
      </c>
      <c r="L1252" s="32">
        <v>35.85</v>
      </c>
      <c r="M1252" s="32">
        <v>3.37</v>
      </c>
      <c r="N1252" s="32">
        <v>30.91</v>
      </c>
      <c r="O1252" s="33">
        <v>0.5151</v>
      </c>
      <c r="P1252" s="34">
        <f t="shared" si="134"/>
        <v>235.54871724137928</v>
      </c>
      <c r="Q1252" s="31">
        <f t="shared" si="135"/>
        <v>1426256.4000000001</v>
      </c>
      <c r="R1252" s="36">
        <f t="shared" si="136"/>
        <v>134072.08000000002</v>
      </c>
      <c r="S1252" s="36">
        <f t="shared" si="137"/>
        <v>1229723.44</v>
      </c>
      <c r="T1252" s="36">
        <f t="shared" si="138"/>
        <v>20492.738399999998</v>
      </c>
      <c r="U1252" s="36">
        <f t="shared" si="139"/>
        <v>9371070.1667310335</v>
      </c>
    </row>
    <row r="1253" spans="1:21" s="27" customFormat="1" x14ac:dyDescent="0.2">
      <c r="A1253" s="13">
        <v>2017</v>
      </c>
      <c r="B1253" s="13" t="s">
        <v>39</v>
      </c>
      <c r="C1253" s="14"/>
      <c r="D1253" s="13" t="s">
        <v>83</v>
      </c>
      <c r="E1253" s="27" t="s">
        <v>44</v>
      </c>
      <c r="F1253" s="27" t="s">
        <v>47</v>
      </c>
      <c r="G1253" s="28" t="s">
        <v>88</v>
      </c>
      <c r="H1253" s="35">
        <v>110371</v>
      </c>
      <c r="I1253" s="27">
        <v>228</v>
      </c>
      <c r="J1253" s="30">
        <v>122</v>
      </c>
      <c r="K1253" s="35">
        <f t="shared" si="133"/>
        <v>904.68032786885249</v>
      </c>
      <c r="L1253" s="32">
        <v>35.76</v>
      </c>
      <c r="M1253" s="32">
        <v>3.36</v>
      </c>
      <c r="N1253" s="32">
        <v>30.44</v>
      </c>
      <c r="O1253" s="33">
        <v>0.51129999999999998</v>
      </c>
      <c r="P1253" s="34">
        <f t="shared" si="134"/>
        <v>462.56305163934422</v>
      </c>
      <c r="Q1253" s="31">
        <f t="shared" si="135"/>
        <v>3946866.96</v>
      </c>
      <c r="R1253" s="36">
        <f t="shared" si="136"/>
        <v>370846.56</v>
      </c>
      <c r="S1253" s="36">
        <f t="shared" si="137"/>
        <v>3359693.24</v>
      </c>
      <c r="T1253" s="36">
        <f t="shared" si="138"/>
        <v>56432.692299999995</v>
      </c>
      <c r="U1253" s="36">
        <f t="shared" si="139"/>
        <v>51053546.572486058</v>
      </c>
    </row>
    <row r="1254" spans="1:21" s="27" customFormat="1" x14ac:dyDescent="0.2">
      <c r="A1254" s="13">
        <v>2017</v>
      </c>
      <c r="B1254" s="13" t="s">
        <v>19</v>
      </c>
      <c r="C1254" s="14"/>
      <c r="D1254" s="13" t="s">
        <v>83</v>
      </c>
      <c r="E1254" s="27" t="s">
        <v>44</v>
      </c>
      <c r="F1254" s="27" t="s">
        <v>47</v>
      </c>
      <c r="G1254" s="28" t="s">
        <v>103</v>
      </c>
      <c r="H1254" s="35">
        <v>138263</v>
      </c>
      <c r="I1254" s="27">
        <v>276</v>
      </c>
      <c r="J1254" s="30">
        <v>85</v>
      </c>
      <c r="K1254" s="35">
        <f t="shared" si="133"/>
        <v>1626.6235294117646</v>
      </c>
      <c r="L1254" s="32">
        <v>37.1</v>
      </c>
      <c r="M1254" s="32">
        <v>3.39</v>
      </c>
      <c r="N1254" s="32">
        <v>29.1</v>
      </c>
      <c r="O1254" s="33">
        <v>0.50060000000000004</v>
      </c>
      <c r="P1254" s="34">
        <f t="shared" si="134"/>
        <v>814.28773882352948</v>
      </c>
      <c r="Q1254" s="31">
        <f t="shared" si="135"/>
        <v>5129557.3</v>
      </c>
      <c r="R1254" s="36">
        <f t="shared" si="136"/>
        <v>468711.57</v>
      </c>
      <c r="S1254" s="36">
        <f t="shared" si="137"/>
        <v>4023453.3000000003</v>
      </c>
      <c r="T1254" s="36">
        <f t="shared" si="138"/>
        <v>69214.457800000004</v>
      </c>
      <c r="U1254" s="36">
        <f t="shared" si="139"/>
        <v>112585865.63295765</v>
      </c>
    </row>
    <row r="1255" spans="1:21" s="27" customFormat="1" x14ac:dyDescent="0.2">
      <c r="A1255" s="13">
        <v>2017</v>
      </c>
      <c r="B1255" s="13" t="s">
        <v>39</v>
      </c>
      <c r="C1255" s="14"/>
      <c r="D1255" s="13" t="s">
        <v>83</v>
      </c>
      <c r="E1255" s="27" t="s">
        <v>44</v>
      </c>
      <c r="F1255" s="27" t="s">
        <v>47</v>
      </c>
      <c r="G1255" s="28" t="s">
        <v>99</v>
      </c>
      <c r="H1255" s="35">
        <v>132525</v>
      </c>
      <c r="I1255" s="27">
        <v>263</v>
      </c>
      <c r="J1255" s="30">
        <v>126</v>
      </c>
      <c r="K1255" s="35">
        <f t="shared" si="133"/>
        <v>1051.7857142857142</v>
      </c>
      <c r="L1255" s="32">
        <v>36</v>
      </c>
      <c r="M1255" s="32">
        <v>3.46</v>
      </c>
      <c r="N1255" s="32">
        <v>30.4</v>
      </c>
      <c r="O1255" s="33">
        <v>0.5161</v>
      </c>
      <c r="P1255" s="34">
        <f t="shared" si="134"/>
        <v>542.82660714285714</v>
      </c>
      <c r="Q1255" s="31">
        <f t="shared" si="135"/>
        <v>4770900</v>
      </c>
      <c r="R1255" s="36">
        <f t="shared" si="136"/>
        <v>458536.5</v>
      </c>
      <c r="S1255" s="36">
        <f t="shared" si="137"/>
        <v>4028760</v>
      </c>
      <c r="T1255" s="36">
        <f t="shared" si="138"/>
        <v>68396.152499999997</v>
      </c>
      <c r="U1255" s="36">
        <f t="shared" si="139"/>
        <v>71938096.111607149</v>
      </c>
    </row>
    <row r="1256" spans="1:21" s="27" customFormat="1" x14ac:dyDescent="0.2">
      <c r="A1256" s="13">
        <v>2017</v>
      </c>
      <c r="B1256" s="13" t="s">
        <v>19</v>
      </c>
      <c r="C1256" s="14"/>
      <c r="D1256" s="13" t="s">
        <v>83</v>
      </c>
      <c r="E1256" s="27" t="s">
        <v>44</v>
      </c>
      <c r="F1256" s="27" t="s">
        <v>47</v>
      </c>
      <c r="G1256" s="28" t="s">
        <v>88</v>
      </c>
      <c r="H1256" s="35">
        <v>38416</v>
      </c>
      <c r="I1256" s="27">
        <v>76</v>
      </c>
      <c r="J1256" s="30">
        <v>25</v>
      </c>
      <c r="K1256" s="35">
        <f t="shared" si="133"/>
        <v>1536.64</v>
      </c>
      <c r="L1256" s="32">
        <v>36.299999999999997</v>
      </c>
      <c r="M1256" s="32">
        <v>3.36</v>
      </c>
      <c r="N1256" s="32">
        <v>29.8</v>
      </c>
      <c r="O1256" s="33">
        <v>0.50180000000000002</v>
      </c>
      <c r="P1256" s="34">
        <f t="shared" si="134"/>
        <v>771.08595200000013</v>
      </c>
      <c r="Q1256" s="31">
        <f t="shared" si="135"/>
        <v>1394500.7999999998</v>
      </c>
      <c r="R1256" s="36">
        <f t="shared" si="136"/>
        <v>129077.75999999999</v>
      </c>
      <c r="S1256" s="36">
        <f t="shared" si="137"/>
        <v>1144796.8</v>
      </c>
      <c r="T1256" s="36">
        <f t="shared" si="138"/>
        <v>19277.148800000003</v>
      </c>
      <c r="U1256" s="36">
        <f t="shared" si="139"/>
        <v>29622037.932032004</v>
      </c>
    </row>
    <row r="1257" spans="1:21" s="27" customFormat="1" x14ac:dyDescent="0.2">
      <c r="A1257" s="13">
        <v>2017</v>
      </c>
      <c r="B1257" s="13" t="s">
        <v>39</v>
      </c>
      <c r="C1257" s="14"/>
      <c r="D1257" s="13" t="s">
        <v>83</v>
      </c>
      <c r="E1257" s="27" t="s">
        <v>44</v>
      </c>
      <c r="F1257" s="27" t="s">
        <v>51</v>
      </c>
      <c r="G1257" s="28" t="s">
        <v>78</v>
      </c>
      <c r="H1257" s="35">
        <v>102035</v>
      </c>
      <c r="I1257" s="27">
        <v>204</v>
      </c>
      <c r="J1257" s="30">
        <v>100</v>
      </c>
      <c r="K1257" s="35">
        <f t="shared" si="133"/>
        <v>1020.35</v>
      </c>
      <c r="L1257" s="32">
        <v>35.1</v>
      </c>
      <c r="M1257" s="32">
        <v>3.04</v>
      </c>
      <c r="N1257" s="32">
        <v>29.1</v>
      </c>
      <c r="O1257" s="33">
        <v>0.47310000000000002</v>
      </c>
      <c r="P1257" s="34">
        <f t="shared" si="134"/>
        <v>482.72758500000003</v>
      </c>
      <c r="Q1257" s="31">
        <f t="shared" si="135"/>
        <v>3581428.5</v>
      </c>
      <c r="R1257" s="36">
        <f t="shared" si="136"/>
        <v>310186.40000000002</v>
      </c>
      <c r="S1257" s="36">
        <f t="shared" si="137"/>
        <v>2969218.5</v>
      </c>
      <c r="T1257" s="36">
        <f t="shared" si="138"/>
        <v>48272.758500000004</v>
      </c>
      <c r="U1257" s="36">
        <f t="shared" si="139"/>
        <v>49255109.135475002</v>
      </c>
    </row>
    <row r="1258" spans="1:21" s="27" customFormat="1" x14ac:dyDescent="0.2">
      <c r="A1258" s="13">
        <v>2017</v>
      </c>
      <c r="B1258" s="13" t="s">
        <v>39</v>
      </c>
      <c r="C1258" s="14"/>
      <c r="D1258" s="13" t="s">
        <v>83</v>
      </c>
      <c r="E1258" s="27" t="s">
        <v>44</v>
      </c>
      <c r="F1258" s="27" t="s">
        <v>51</v>
      </c>
      <c r="G1258" s="28" t="s">
        <v>78</v>
      </c>
      <c r="H1258" s="35">
        <v>129228</v>
      </c>
      <c r="I1258" s="27">
        <v>254</v>
      </c>
      <c r="J1258" s="30">
        <v>135</v>
      </c>
      <c r="K1258" s="35">
        <f t="shared" si="133"/>
        <v>957.24444444444441</v>
      </c>
      <c r="L1258" s="32">
        <v>36</v>
      </c>
      <c r="M1258" s="32">
        <v>3.23</v>
      </c>
      <c r="N1258" s="32">
        <v>28.7</v>
      </c>
      <c r="O1258" s="33">
        <v>0.49890000000000001</v>
      </c>
      <c r="P1258" s="34">
        <f t="shared" si="134"/>
        <v>477.56925333333339</v>
      </c>
      <c r="Q1258" s="31">
        <f t="shared" si="135"/>
        <v>4652208</v>
      </c>
      <c r="R1258" s="36">
        <f t="shared" si="136"/>
        <v>417406.44</v>
      </c>
      <c r="S1258" s="36">
        <f t="shared" si="137"/>
        <v>3708843.6</v>
      </c>
      <c r="T1258" s="36">
        <f t="shared" si="138"/>
        <v>64471.849200000004</v>
      </c>
      <c r="U1258" s="36">
        <f t="shared" si="139"/>
        <v>61715319.469760008</v>
      </c>
    </row>
    <row r="1259" spans="1:21" s="27" customFormat="1" x14ac:dyDescent="0.2">
      <c r="A1259" s="13">
        <v>2017</v>
      </c>
      <c r="B1259" s="13" t="s">
        <v>39</v>
      </c>
      <c r="C1259" s="14"/>
      <c r="D1259" s="13" t="s">
        <v>83</v>
      </c>
      <c r="E1259" s="27" t="s">
        <v>44</v>
      </c>
      <c r="F1259" s="27" t="s">
        <v>47</v>
      </c>
      <c r="G1259" s="28" t="s">
        <v>88</v>
      </c>
      <c r="H1259" s="35">
        <v>105361</v>
      </c>
      <c r="I1259" s="27">
        <v>204</v>
      </c>
      <c r="J1259" s="30">
        <v>110</v>
      </c>
      <c r="K1259" s="35">
        <f t="shared" si="133"/>
        <v>957.82727272727277</v>
      </c>
      <c r="L1259" s="32">
        <v>35.799999999999997</v>
      </c>
      <c r="M1259" s="32">
        <v>3.52</v>
      </c>
      <c r="N1259" s="32">
        <v>31.9</v>
      </c>
      <c r="O1259" s="33">
        <v>0.51829999999999998</v>
      </c>
      <c r="P1259" s="34">
        <f t="shared" si="134"/>
        <v>496.44187545454542</v>
      </c>
      <c r="Q1259" s="31">
        <f t="shared" si="135"/>
        <v>3771923.8</v>
      </c>
      <c r="R1259" s="36">
        <f t="shared" si="136"/>
        <v>370870.72000000003</v>
      </c>
      <c r="S1259" s="36">
        <f t="shared" si="137"/>
        <v>3361015.9</v>
      </c>
      <c r="T1259" s="36">
        <f t="shared" si="138"/>
        <v>54608.606299999999</v>
      </c>
      <c r="U1259" s="36">
        <f t="shared" si="139"/>
        <v>52305612.439766362</v>
      </c>
    </row>
    <row r="1260" spans="1:21" s="27" customFormat="1" x14ac:dyDescent="0.2">
      <c r="A1260" s="13">
        <v>2017</v>
      </c>
      <c r="B1260" s="13" t="s">
        <v>19</v>
      </c>
      <c r="C1260" s="14"/>
      <c r="D1260" s="13" t="s">
        <v>83</v>
      </c>
      <c r="E1260" s="27" t="s">
        <v>44</v>
      </c>
      <c r="F1260" s="27" t="s">
        <v>47</v>
      </c>
      <c r="G1260" s="28" t="s">
        <v>88</v>
      </c>
      <c r="H1260" s="35">
        <v>103540</v>
      </c>
      <c r="I1260" s="27">
        <v>204</v>
      </c>
      <c r="J1260" s="30">
        <v>78</v>
      </c>
      <c r="K1260" s="35">
        <f t="shared" si="133"/>
        <v>1327.4358974358975</v>
      </c>
      <c r="L1260" s="32">
        <v>36.799999999999997</v>
      </c>
      <c r="M1260" s="32">
        <v>3.34</v>
      </c>
      <c r="N1260" s="32">
        <v>30.3</v>
      </c>
      <c r="O1260" s="33">
        <v>0.49430000000000002</v>
      </c>
      <c r="P1260" s="34">
        <f t="shared" si="134"/>
        <v>656.15156410256407</v>
      </c>
      <c r="Q1260" s="31">
        <f t="shared" si="135"/>
        <v>3810271.9999999995</v>
      </c>
      <c r="R1260" s="36">
        <f t="shared" si="136"/>
        <v>345823.6</v>
      </c>
      <c r="S1260" s="36">
        <f t="shared" si="137"/>
        <v>3137262</v>
      </c>
      <c r="T1260" s="36">
        <f t="shared" si="138"/>
        <v>51179.822</v>
      </c>
      <c r="U1260" s="36">
        <f t="shared" si="139"/>
        <v>67937932.947179481</v>
      </c>
    </row>
    <row r="1261" spans="1:21" s="27" customFormat="1" x14ac:dyDescent="0.2">
      <c r="A1261" s="13">
        <v>2017</v>
      </c>
      <c r="B1261" s="13" t="s">
        <v>19</v>
      </c>
      <c r="C1261" s="14">
        <v>2</v>
      </c>
      <c r="D1261" s="13" t="s">
        <v>83</v>
      </c>
      <c r="E1261" s="27" t="s">
        <v>44</v>
      </c>
      <c r="F1261" s="27" t="s">
        <v>47</v>
      </c>
      <c r="G1261" s="28" t="s">
        <v>87</v>
      </c>
      <c r="H1261" s="35">
        <v>78597</v>
      </c>
      <c r="I1261" s="27">
        <v>158</v>
      </c>
      <c r="J1261" s="30">
        <v>100</v>
      </c>
      <c r="K1261" s="35">
        <f t="shared" si="133"/>
        <v>785.97</v>
      </c>
      <c r="L1261" s="32">
        <v>34.299999999999997</v>
      </c>
      <c r="M1261" s="32">
        <v>3.37</v>
      </c>
      <c r="N1261" s="32">
        <v>27.9</v>
      </c>
      <c r="O1261" s="33">
        <v>0.44259999999999999</v>
      </c>
      <c r="P1261" s="34">
        <f t="shared" si="134"/>
        <v>347.87032199999999</v>
      </c>
      <c r="Q1261" s="31">
        <f t="shared" si="135"/>
        <v>2695877.0999999996</v>
      </c>
      <c r="R1261" s="36">
        <f t="shared" si="136"/>
        <v>264871.89</v>
      </c>
      <c r="S1261" s="36">
        <f t="shared" si="137"/>
        <v>2192856.2999999998</v>
      </c>
      <c r="T1261" s="36">
        <f t="shared" si="138"/>
        <v>34787.032200000001</v>
      </c>
      <c r="U1261" s="36">
        <f t="shared" si="139"/>
        <v>27341563.698233999</v>
      </c>
    </row>
    <row r="1262" spans="1:21" s="27" customFormat="1" x14ac:dyDescent="0.2">
      <c r="A1262" s="13">
        <v>2017</v>
      </c>
      <c r="B1262" s="13" t="s">
        <v>39</v>
      </c>
      <c r="C1262" s="14"/>
      <c r="D1262" s="13" t="s">
        <v>83</v>
      </c>
      <c r="E1262" s="27" t="s">
        <v>44</v>
      </c>
      <c r="F1262" s="27" t="s">
        <v>47</v>
      </c>
      <c r="G1262" s="28" t="s">
        <v>88</v>
      </c>
      <c r="H1262" s="35">
        <v>155596</v>
      </c>
      <c r="I1262" s="27">
        <v>310</v>
      </c>
      <c r="J1262" s="30">
        <v>140</v>
      </c>
      <c r="K1262" s="35">
        <f t="shared" si="133"/>
        <v>1111.4000000000001</v>
      </c>
      <c r="L1262" s="32">
        <v>35.9</v>
      </c>
      <c r="M1262" s="32">
        <v>3.28</v>
      </c>
      <c r="N1262" s="32">
        <v>29.8</v>
      </c>
      <c r="O1262" s="33">
        <v>0.46789999999999998</v>
      </c>
      <c r="P1262" s="34">
        <f t="shared" si="134"/>
        <v>520.02405999999996</v>
      </c>
      <c r="Q1262" s="31">
        <f t="shared" si="135"/>
        <v>5585896.3999999994</v>
      </c>
      <c r="R1262" s="36">
        <f t="shared" si="136"/>
        <v>510354.87999999995</v>
      </c>
      <c r="S1262" s="36">
        <f t="shared" si="137"/>
        <v>4636760.8</v>
      </c>
      <c r="T1262" s="36">
        <f t="shared" si="138"/>
        <v>72803.368399999992</v>
      </c>
      <c r="U1262" s="36">
        <f t="shared" si="139"/>
        <v>80913663.639759988</v>
      </c>
    </row>
    <row r="1263" spans="1:21" s="27" customFormat="1" x14ac:dyDescent="0.2">
      <c r="A1263" s="13">
        <v>2017</v>
      </c>
      <c r="B1263" s="13" t="s">
        <v>39</v>
      </c>
      <c r="C1263" s="14"/>
      <c r="D1263" s="13" t="s">
        <v>83</v>
      </c>
      <c r="E1263" s="27" t="s">
        <v>44</v>
      </c>
      <c r="F1263" s="27" t="s">
        <v>47</v>
      </c>
      <c r="G1263" s="28" t="s">
        <v>88</v>
      </c>
      <c r="H1263" s="35">
        <v>345211</v>
      </c>
      <c r="I1263" s="27">
        <v>684</v>
      </c>
      <c r="J1263" s="30">
        <v>476</v>
      </c>
      <c r="K1263" s="35">
        <f t="shared" si="133"/>
        <v>725.23319327731087</v>
      </c>
      <c r="L1263" s="32">
        <v>35.1</v>
      </c>
      <c r="M1263" s="32">
        <v>3.26</v>
      </c>
      <c r="N1263" s="32">
        <v>27.7</v>
      </c>
      <c r="O1263" s="33">
        <v>0.46760000000000002</v>
      </c>
      <c r="P1263" s="34">
        <f t="shared" si="134"/>
        <v>339.1190411764706</v>
      </c>
      <c r="Q1263" s="31">
        <f t="shared" si="135"/>
        <v>12116906.1</v>
      </c>
      <c r="R1263" s="36">
        <f t="shared" si="136"/>
        <v>1125387.8599999999</v>
      </c>
      <c r="S1263" s="36">
        <f t="shared" si="137"/>
        <v>9562344.6999999993</v>
      </c>
      <c r="T1263" s="36">
        <f t="shared" si="138"/>
        <v>161420.6636</v>
      </c>
      <c r="U1263" s="36">
        <f t="shared" si="139"/>
        <v>117067623.32357059</v>
      </c>
    </row>
    <row r="1264" spans="1:21" s="27" customFormat="1" x14ac:dyDescent="0.2">
      <c r="A1264" s="13">
        <v>2017</v>
      </c>
      <c r="B1264" s="13" t="s">
        <v>19</v>
      </c>
      <c r="C1264" s="14"/>
      <c r="D1264" s="13" t="s">
        <v>83</v>
      </c>
      <c r="E1264" s="27" t="s">
        <v>44</v>
      </c>
      <c r="F1264" s="27" t="s">
        <v>47</v>
      </c>
      <c r="G1264" s="28" t="s">
        <v>78</v>
      </c>
      <c r="H1264" s="35">
        <v>122290</v>
      </c>
      <c r="I1264" s="27">
        <v>244</v>
      </c>
      <c r="J1264" s="30">
        <v>80</v>
      </c>
      <c r="K1264" s="35">
        <f t="shared" si="133"/>
        <v>1528.625</v>
      </c>
      <c r="L1264" s="32">
        <v>36.200000000000003</v>
      </c>
      <c r="M1264" s="32">
        <v>3.58</v>
      </c>
      <c r="N1264" s="32">
        <v>27.1</v>
      </c>
      <c r="O1264" s="33">
        <v>0.4577</v>
      </c>
      <c r="P1264" s="34">
        <f t="shared" si="134"/>
        <v>699.65166250000004</v>
      </c>
      <c r="Q1264" s="31">
        <f t="shared" si="135"/>
        <v>4426898</v>
      </c>
      <c r="R1264" s="36">
        <f t="shared" si="136"/>
        <v>437798.2</v>
      </c>
      <c r="S1264" s="36">
        <f t="shared" si="137"/>
        <v>3314059</v>
      </c>
      <c r="T1264" s="36">
        <f t="shared" si="138"/>
        <v>55972.133000000002</v>
      </c>
      <c r="U1264" s="36">
        <f t="shared" si="139"/>
        <v>85560401.807125002</v>
      </c>
    </row>
    <row r="1265" spans="1:21" s="27" customFormat="1" x14ac:dyDescent="0.2">
      <c r="A1265" s="13">
        <v>2017</v>
      </c>
      <c r="B1265" s="13" t="s">
        <v>39</v>
      </c>
      <c r="C1265" s="14">
        <v>4</v>
      </c>
      <c r="D1265" s="13" t="s">
        <v>83</v>
      </c>
      <c r="E1265" s="27" t="s">
        <v>44</v>
      </c>
      <c r="F1265" s="27" t="s">
        <v>20</v>
      </c>
      <c r="G1265" s="28" t="s">
        <v>88</v>
      </c>
      <c r="H1265" s="35">
        <v>150293</v>
      </c>
      <c r="I1265" s="27">
        <v>326</v>
      </c>
      <c r="J1265" s="30">
        <v>100</v>
      </c>
      <c r="K1265" s="35">
        <f t="shared" si="133"/>
        <v>1502.93</v>
      </c>
      <c r="L1265" s="32">
        <v>38.369999999999997</v>
      </c>
      <c r="M1265" s="32">
        <v>4.2</v>
      </c>
      <c r="N1265" s="32">
        <v>30.86</v>
      </c>
      <c r="O1265" s="33">
        <v>0.54310000000000003</v>
      </c>
      <c r="P1265" s="34">
        <f t="shared" si="134"/>
        <v>816.24128300000007</v>
      </c>
      <c r="Q1265" s="31">
        <f t="shared" si="135"/>
        <v>5766742.4099999992</v>
      </c>
      <c r="R1265" s="36">
        <f t="shared" si="136"/>
        <v>631230.6</v>
      </c>
      <c r="S1265" s="36">
        <f t="shared" si="137"/>
        <v>4638041.9799999995</v>
      </c>
      <c r="T1265" s="36">
        <f t="shared" si="138"/>
        <v>81624.128300000011</v>
      </c>
      <c r="U1265" s="36">
        <f t="shared" si="139"/>
        <v>122675351.14591901</v>
      </c>
    </row>
    <row r="1266" spans="1:21" s="27" customFormat="1" x14ac:dyDescent="0.2">
      <c r="A1266" s="13">
        <v>2017</v>
      </c>
      <c r="B1266" s="13" t="s">
        <v>17</v>
      </c>
      <c r="C1266" s="14"/>
      <c r="D1266" s="13" t="s">
        <v>83</v>
      </c>
      <c r="E1266" s="27" t="s">
        <v>44</v>
      </c>
      <c r="F1266" s="27" t="s">
        <v>20</v>
      </c>
      <c r="G1266" s="28" t="s">
        <v>78</v>
      </c>
      <c r="H1266" s="35">
        <v>130947</v>
      </c>
      <c r="I1266" s="27">
        <v>267</v>
      </c>
      <c r="J1266" s="30">
        <v>154</v>
      </c>
      <c r="K1266" s="35">
        <f t="shared" si="133"/>
        <v>850.30519480519479</v>
      </c>
      <c r="L1266" s="32">
        <v>35.06</v>
      </c>
      <c r="M1266" s="32">
        <v>3.95</v>
      </c>
      <c r="N1266" s="32">
        <v>30.03</v>
      </c>
      <c r="O1266" s="33">
        <v>0.52910000000000001</v>
      </c>
      <c r="P1266" s="34">
        <f t="shared" si="134"/>
        <v>449.89647857142859</v>
      </c>
      <c r="Q1266" s="31">
        <f t="shared" si="135"/>
        <v>4591001.82</v>
      </c>
      <c r="R1266" s="36">
        <f t="shared" si="136"/>
        <v>517240.65</v>
      </c>
      <c r="S1266" s="36">
        <f t="shared" si="137"/>
        <v>3932338.41</v>
      </c>
      <c r="T1266" s="36">
        <f t="shared" si="138"/>
        <v>69284.057700000005</v>
      </c>
      <c r="U1266" s="36">
        <f t="shared" si="139"/>
        <v>58912594.179492861</v>
      </c>
    </row>
    <row r="1267" spans="1:21" s="27" customFormat="1" x14ac:dyDescent="0.2">
      <c r="A1267" s="13">
        <v>2017</v>
      </c>
      <c r="B1267" s="13" t="s">
        <v>17</v>
      </c>
      <c r="C1267" s="14"/>
      <c r="D1267" s="13" t="s">
        <v>83</v>
      </c>
      <c r="E1267" s="27" t="s">
        <v>44</v>
      </c>
      <c r="F1267" s="27" t="s">
        <v>24</v>
      </c>
      <c r="G1267" s="28" t="s">
        <v>79</v>
      </c>
      <c r="H1267" s="35">
        <v>88522</v>
      </c>
      <c r="I1267" s="27">
        <v>179</v>
      </c>
      <c r="J1267" s="30">
        <v>150</v>
      </c>
      <c r="K1267" s="35">
        <f t="shared" si="133"/>
        <v>590.14666666666665</v>
      </c>
      <c r="L1267" s="32">
        <v>34</v>
      </c>
      <c r="M1267" s="32">
        <v>3.08</v>
      </c>
      <c r="N1267" s="32">
        <v>27.4</v>
      </c>
      <c r="O1267" s="33">
        <v>0.4995</v>
      </c>
      <c r="P1267" s="34">
        <f t="shared" si="134"/>
        <v>294.77825999999999</v>
      </c>
      <c r="Q1267" s="31">
        <f t="shared" si="135"/>
        <v>3009748</v>
      </c>
      <c r="R1267" s="36">
        <f t="shared" si="136"/>
        <v>272647.76</v>
      </c>
      <c r="S1267" s="36">
        <f t="shared" si="137"/>
        <v>2425502.7999999998</v>
      </c>
      <c r="T1267" s="36">
        <f t="shared" si="138"/>
        <v>44216.739000000001</v>
      </c>
      <c r="U1267" s="36">
        <f t="shared" si="139"/>
        <v>26094361.131719999</v>
      </c>
    </row>
    <row r="1268" spans="1:21" s="27" customFormat="1" x14ac:dyDescent="0.2">
      <c r="A1268" s="13">
        <v>2017</v>
      </c>
      <c r="B1268" s="13" t="s">
        <v>50</v>
      </c>
      <c r="C1268" s="14"/>
      <c r="D1268" s="13" t="s">
        <v>82</v>
      </c>
      <c r="E1268" s="27" t="s">
        <v>44</v>
      </c>
      <c r="F1268" s="27" t="s">
        <v>20</v>
      </c>
      <c r="G1268" s="28" t="s">
        <v>88</v>
      </c>
      <c r="H1268" s="35">
        <v>118985</v>
      </c>
      <c r="I1268" s="27">
        <v>241</v>
      </c>
      <c r="J1268" s="30">
        <v>90</v>
      </c>
      <c r="K1268" s="35">
        <f t="shared" si="133"/>
        <v>1322.0555555555557</v>
      </c>
      <c r="L1268" s="32">
        <v>36.51</v>
      </c>
      <c r="M1268" s="32">
        <v>4.03</v>
      </c>
      <c r="N1268" s="32">
        <v>30.8</v>
      </c>
      <c r="O1268" s="33">
        <v>0.54530000000000001</v>
      </c>
      <c r="P1268" s="34">
        <f t="shared" si="134"/>
        <v>720.91689444444444</v>
      </c>
      <c r="Q1268" s="31">
        <f t="shared" si="135"/>
        <v>4344142.3499999996</v>
      </c>
      <c r="R1268" s="36">
        <f t="shared" si="136"/>
        <v>479509.55000000005</v>
      </c>
      <c r="S1268" s="36">
        <f t="shared" si="137"/>
        <v>3664738</v>
      </c>
      <c r="T1268" s="36">
        <f t="shared" si="138"/>
        <v>64882.520499999999</v>
      </c>
      <c r="U1268" s="36">
        <f t="shared" si="139"/>
        <v>85778296.68547222</v>
      </c>
    </row>
    <row r="1269" spans="1:21" s="27" customFormat="1" x14ac:dyDescent="0.2">
      <c r="A1269" s="13">
        <v>2017</v>
      </c>
      <c r="B1269" s="13" t="s">
        <v>17</v>
      </c>
      <c r="C1269" s="14"/>
      <c r="D1269" s="13" t="s">
        <v>83</v>
      </c>
      <c r="E1269" s="27" t="s">
        <v>44</v>
      </c>
      <c r="F1269" s="27" t="s">
        <v>20</v>
      </c>
      <c r="G1269" s="28" t="s">
        <v>87</v>
      </c>
      <c r="H1269" s="35">
        <v>107651</v>
      </c>
      <c r="I1269" s="27">
        <v>220</v>
      </c>
      <c r="J1269" s="30">
        <v>130</v>
      </c>
      <c r="K1269" s="35">
        <f t="shared" si="133"/>
        <v>828.0846153846154</v>
      </c>
      <c r="L1269" s="32">
        <v>35.1</v>
      </c>
      <c r="M1269" s="32">
        <v>4.16</v>
      </c>
      <c r="N1269" s="32">
        <v>31.6</v>
      </c>
      <c r="O1269" s="33">
        <v>0.52780000000000005</v>
      </c>
      <c r="P1269" s="34">
        <f t="shared" si="134"/>
        <v>437.06306000000001</v>
      </c>
      <c r="Q1269" s="31">
        <f t="shared" si="135"/>
        <v>3778550.1</v>
      </c>
      <c r="R1269" s="36">
        <f t="shared" si="136"/>
        <v>447828.16000000003</v>
      </c>
      <c r="S1269" s="36">
        <f t="shared" si="137"/>
        <v>3401771.6</v>
      </c>
      <c r="T1269" s="36">
        <f t="shared" si="138"/>
        <v>56818.197800000002</v>
      </c>
      <c r="U1269" s="36">
        <f t="shared" si="139"/>
        <v>47050275.472060002</v>
      </c>
    </row>
    <row r="1270" spans="1:21" s="27" customFormat="1" x14ac:dyDescent="0.2">
      <c r="A1270" s="13">
        <v>2017</v>
      </c>
      <c r="B1270" s="13" t="s">
        <v>17</v>
      </c>
      <c r="C1270" s="14"/>
      <c r="D1270" s="13" t="s">
        <v>83</v>
      </c>
      <c r="E1270" s="27" t="s">
        <v>44</v>
      </c>
      <c r="F1270" s="27" t="s">
        <v>20</v>
      </c>
      <c r="G1270" s="28" t="s">
        <v>87</v>
      </c>
      <c r="H1270" s="35">
        <v>102826</v>
      </c>
      <c r="I1270" s="27">
        <v>210</v>
      </c>
      <c r="J1270" s="30">
        <v>155</v>
      </c>
      <c r="K1270" s="35">
        <f t="shared" si="133"/>
        <v>663.39354838709676</v>
      </c>
      <c r="L1270" s="32">
        <v>36</v>
      </c>
      <c r="M1270" s="32">
        <v>4.17</v>
      </c>
      <c r="N1270" s="32">
        <v>31.8</v>
      </c>
      <c r="O1270" s="33">
        <v>0.504</v>
      </c>
      <c r="P1270" s="34">
        <f t="shared" si="134"/>
        <v>334.3503483870968</v>
      </c>
      <c r="Q1270" s="31">
        <f t="shared" si="135"/>
        <v>3701736</v>
      </c>
      <c r="R1270" s="36">
        <f t="shared" si="136"/>
        <v>428784.42</v>
      </c>
      <c r="S1270" s="36">
        <f t="shared" si="137"/>
        <v>3269866.8000000003</v>
      </c>
      <c r="T1270" s="36">
        <f t="shared" si="138"/>
        <v>51824.304000000004</v>
      </c>
      <c r="U1270" s="36">
        <f t="shared" si="139"/>
        <v>34379908.923251614</v>
      </c>
    </row>
    <row r="1271" spans="1:21" s="27" customFormat="1" x14ac:dyDescent="0.2">
      <c r="A1271" s="13">
        <v>2017</v>
      </c>
      <c r="B1271" s="13" t="s">
        <v>39</v>
      </c>
      <c r="C1271" s="14">
        <v>4</v>
      </c>
      <c r="D1271" s="13" t="s">
        <v>83</v>
      </c>
      <c r="E1271" s="27" t="s">
        <v>44</v>
      </c>
      <c r="F1271" s="27" t="s">
        <v>20</v>
      </c>
      <c r="G1271" s="28" t="s">
        <v>88</v>
      </c>
      <c r="H1271" s="35">
        <v>85702</v>
      </c>
      <c r="I1271" s="27">
        <v>176</v>
      </c>
      <c r="J1271" s="30">
        <v>60</v>
      </c>
      <c r="K1271" s="35">
        <f t="shared" si="133"/>
        <v>1428.3666666666666</v>
      </c>
      <c r="L1271" s="32">
        <v>36.06</v>
      </c>
      <c r="M1271" s="32">
        <v>3.34</v>
      </c>
      <c r="N1271" s="32">
        <v>30.75</v>
      </c>
      <c r="O1271" s="33">
        <v>0.51349999999999996</v>
      </c>
      <c r="P1271" s="34">
        <f t="shared" si="134"/>
        <v>733.46628333333331</v>
      </c>
      <c r="Q1271" s="31">
        <f t="shared" si="135"/>
        <v>3090414.12</v>
      </c>
      <c r="R1271" s="36">
        <f t="shared" si="136"/>
        <v>286244.68</v>
      </c>
      <c r="S1271" s="36">
        <f t="shared" si="137"/>
        <v>2635336.5</v>
      </c>
      <c r="T1271" s="36">
        <f t="shared" si="138"/>
        <v>44007.976999999999</v>
      </c>
      <c r="U1271" s="36">
        <f t="shared" si="139"/>
        <v>62859527.414233334</v>
      </c>
    </row>
    <row r="1272" spans="1:21" s="27" customFormat="1" x14ac:dyDescent="0.2">
      <c r="A1272" s="13">
        <v>2017</v>
      </c>
      <c r="B1272" s="13" t="s">
        <v>39</v>
      </c>
      <c r="C1272" s="14">
        <v>4</v>
      </c>
      <c r="D1272" s="13" t="s">
        <v>83</v>
      </c>
      <c r="E1272" s="27" t="s">
        <v>44</v>
      </c>
      <c r="F1272" s="27" t="s">
        <v>20</v>
      </c>
      <c r="G1272" s="28" t="s">
        <v>87</v>
      </c>
      <c r="H1272" s="35">
        <v>205587</v>
      </c>
      <c r="I1272" s="27">
        <v>425</v>
      </c>
      <c r="J1272" s="30">
        <v>115</v>
      </c>
      <c r="K1272" s="35">
        <f t="shared" si="133"/>
        <v>1787.7130434782609</v>
      </c>
      <c r="L1272" s="32">
        <v>35.880000000000003</v>
      </c>
      <c r="M1272" s="32">
        <v>4.34</v>
      </c>
      <c r="N1272" s="32">
        <v>30.49</v>
      </c>
      <c r="O1272" s="33">
        <v>0.53290000000000004</v>
      </c>
      <c r="P1272" s="34">
        <f t="shared" si="134"/>
        <v>952.67228086956527</v>
      </c>
      <c r="Q1272" s="31">
        <f t="shared" si="135"/>
        <v>7376461.5600000005</v>
      </c>
      <c r="R1272" s="36">
        <f t="shared" si="136"/>
        <v>892247.58</v>
      </c>
      <c r="S1272" s="36">
        <f t="shared" si="137"/>
        <v>6268347.6299999999</v>
      </c>
      <c r="T1272" s="36">
        <f t="shared" si="138"/>
        <v>109557.31230000001</v>
      </c>
      <c r="U1272" s="36">
        <f t="shared" si="139"/>
        <v>195857036.20713133</v>
      </c>
    </row>
    <row r="1273" spans="1:21" s="27" customFormat="1" x14ac:dyDescent="0.2">
      <c r="A1273" s="13">
        <v>2017</v>
      </c>
      <c r="B1273" s="13" t="s">
        <v>17</v>
      </c>
      <c r="C1273" s="14"/>
      <c r="D1273" s="13" t="s">
        <v>83</v>
      </c>
      <c r="E1273" s="27" t="s">
        <v>44</v>
      </c>
      <c r="F1273" s="27" t="s">
        <v>20</v>
      </c>
      <c r="G1273" s="28" t="s">
        <v>78</v>
      </c>
      <c r="H1273" s="35">
        <v>187328</v>
      </c>
      <c r="I1273" s="27">
        <v>381</v>
      </c>
      <c r="J1273" s="30">
        <v>380</v>
      </c>
      <c r="K1273" s="35">
        <f t="shared" si="133"/>
        <v>492.96842105263158</v>
      </c>
      <c r="L1273" s="32">
        <v>34.28</v>
      </c>
      <c r="M1273" s="32">
        <v>3.88</v>
      </c>
      <c r="N1273" s="32">
        <v>29.66</v>
      </c>
      <c r="O1273" s="33">
        <v>0.51239999999999997</v>
      </c>
      <c r="P1273" s="34">
        <f t="shared" si="134"/>
        <v>252.59701894736841</v>
      </c>
      <c r="Q1273" s="31">
        <f t="shared" si="135"/>
        <v>6421603.8399999999</v>
      </c>
      <c r="R1273" s="36">
        <f t="shared" si="136"/>
        <v>726832.64000000001</v>
      </c>
      <c r="S1273" s="36">
        <f t="shared" si="137"/>
        <v>5556148.4800000004</v>
      </c>
      <c r="T1273" s="36">
        <f t="shared" si="138"/>
        <v>95986.867199999993</v>
      </c>
      <c r="U1273" s="36">
        <f t="shared" si="139"/>
        <v>47318494.365372628</v>
      </c>
    </row>
    <row r="1274" spans="1:21" s="27" customFormat="1" x14ac:dyDescent="0.2">
      <c r="A1274" s="13">
        <v>2017</v>
      </c>
      <c r="B1274" s="13" t="s">
        <v>39</v>
      </c>
      <c r="C1274" s="14"/>
      <c r="D1274" s="13" t="s">
        <v>82</v>
      </c>
      <c r="E1274" s="27" t="s">
        <v>44</v>
      </c>
      <c r="F1274" s="27" t="s">
        <v>20</v>
      </c>
      <c r="G1274" s="28" t="s">
        <v>99</v>
      </c>
      <c r="H1274" s="35">
        <v>101377</v>
      </c>
      <c r="I1274" s="27">
        <v>210</v>
      </c>
      <c r="J1274" s="30">
        <v>60</v>
      </c>
      <c r="K1274" s="35">
        <f t="shared" si="133"/>
        <v>1689.6166666666666</v>
      </c>
      <c r="L1274" s="32">
        <v>35.42</v>
      </c>
      <c r="M1274" s="32">
        <v>4.43</v>
      </c>
      <c r="N1274" s="32">
        <v>30.21</v>
      </c>
      <c r="O1274" s="33">
        <v>0.52939999999999998</v>
      </c>
      <c r="P1274" s="34">
        <f t="shared" si="134"/>
        <v>894.48306333333323</v>
      </c>
      <c r="Q1274" s="31">
        <f t="shared" si="135"/>
        <v>3590773.3400000003</v>
      </c>
      <c r="R1274" s="36">
        <f t="shared" si="136"/>
        <v>449100.11</v>
      </c>
      <c r="S1274" s="36">
        <f t="shared" si="137"/>
        <v>3062599.17</v>
      </c>
      <c r="T1274" s="36">
        <f t="shared" si="138"/>
        <v>53668.983799999995</v>
      </c>
      <c r="U1274" s="36">
        <f t="shared" si="139"/>
        <v>90680009.511543319</v>
      </c>
    </row>
    <row r="1275" spans="1:21" s="27" customFormat="1" x14ac:dyDescent="0.2">
      <c r="A1275" s="13">
        <v>2017</v>
      </c>
      <c r="B1275" s="13" t="s">
        <v>39</v>
      </c>
      <c r="C1275" s="14"/>
      <c r="D1275" s="13" t="s">
        <v>82</v>
      </c>
      <c r="E1275" s="27" t="s">
        <v>44</v>
      </c>
      <c r="F1275" s="27" t="s">
        <v>20</v>
      </c>
      <c r="G1275" s="28" t="s">
        <v>99</v>
      </c>
      <c r="H1275" s="35">
        <v>112681</v>
      </c>
      <c r="I1275" s="27">
        <v>225</v>
      </c>
      <c r="J1275" s="30">
        <v>60</v>
      </c>
      <c r="K1275" s="35">
        <f t="shared" si="133"/>
        <v>1878.0166666666667</v>
      </c>
      <c r="L1275" s="32">
        <v>35.42</v>
      </c>
      <c r="M1275" s="32">
        <v>4.6100000000000003</v>
      </c>
      <c r="N1275" s="32">
        <v>30.24</v>
      </c>
      <c r="O1275" s="33">
        <v>0.52839999999999998</v>
      </c>
      <c r="P1275" s="34">
        <f t="shared" si="134"/>
        <v>992.34400666666659</v>
      </c>
      <c r="Q1275" s="31">
        <f t="shared" si="135"/>
        <v>3991161.02</v>
      </c>
      <c r="R1275" s="36">
        <f t="shared" si="136"/>
        <v>519459.41000000003</v>
      </c>
      <c r="S1275" s="36">
        <f t="shared" si="137"/>
        <v>3407473.44</v>
      </c>
      <c r="T1275" s="36">
        <f t="shared" si="138"/>
        <v>59540.640399999997</v>
      </c>
      <c r="U1275" s="36">
        <f t="shared" si="139"/>
        <v>111818315.01520666</v>
      </c>
    </row>
    <row r="1276" spans="1:21" s="27" customFormat="1" x14ac:dyDescent="0.2">
      <c r="A1276" s="13">
        <v>2017</v>
      </c>
      <c r="B1276" s="13" t="s">
        <v>39</v>
      </c>
      <c r="C1276" s="14"/>
      <c r="D1276" s="13" t="s">
        <v>82</v>
      </c>
      <c r="E1276" s="27" t="s">
        <v>44</v>
      </c>
      <c r="F1276" s="27" t="s">
        <v>20</v>
      </c>
      <c r="G1276" s="28" t="s">
        <v>130</v>
      </c>
      <c r="H1276" s="35">
        <v>156951</v>
      </c>
      <c r="I1276" s="27">
        <v>325</v>
      </c>
      <c r="J1276" s="30">
        <v>115</v>
      </c>
      <c r="K1276" s="35">
        <f t="shared" si="133"/>
        <v>1364.7913043478261</v>
      </c>
      <c r="L1276" s="32">
        <v>37</v>
      </c>
      <c r="M1276" s="32">
        <v>4.2699999999999996</v>
      </c>
      <c r="N1276" s="32">
        <v>31.16</v>
      </c>
      <c r="O1276" s="33">
        <v>0.55030000000000001</v>
      </c>
      <c r="P1276" s="34">
        <f t="shared" si="134"/>
        <v>751.04465478260875</v>
      </c>
      <c r="Q1276" s="31">
        <f t="shared" si="135"/>
        <v>5807187</v>
      </c>
      <c r="R1276" s="36">
        <f t="shared" si="136"/>
        <v>670180.7699999999</v>
      </c>
      <c r="S1276" s="36">
        <f t="shared" si="137"/>
        <v>4890593.16</v>
      </c>
      <c r="T1276" s="36">
        <f t="shared" si="138"/>
        <v>86370.135300000009</v>
      </c>
      <c r="U1276" s="36">
        <f t="shared" si="139"/>
        <v>117877209.61278522</v>
      </c>
    </row>
    <row r="1277" spans="1:21" s="27" customFormat="1" x14ac:dyDescent="0.2">
      <c r="A1277" s="13">
        <v>2017</v>
      </c>
      <c r="B1277" s="13" t="s">
        <v>39</v>
      </c>
      <c r="C1277" s="14"/>
      <c r="D1277" s="13" t="s">
        <v>82</v>
      </c>
      <c r="E1277" s="27" t="s">
        <v>44</v>
      </c>
      <c r="F1277" s="27" t="s">
        <v>20</v>
      </c>
      <c r="G1277" s="28" t="s">
        <v>103</v>
      </c>
      <c r="H1277" s="35">
        <v>159576</v>
      </c>
      <c r="I1277" s="27">
        <v>327</v>
      </c>
      <c r="J1277" s="30">
        <v>120</v>
      </c>
      <c r="K1277" s="35">
        <f t="shared" si="133"/>
        <v>1329.8</v>
      </c>
      <c r="L1277" s="32">
        <v>37.86</v>
      </c>
      <c r="M1277" s="32">
        <v>3.78</v>
      </c>
      <c r="N1277" s="32">
        <v>31.86</v>
      </c>
      <c r="O1277" s="33">
        <v>0.55349999999999999</v>
      </c>
      <c r="P1277" s="34">
        <f t="shared" si="134"/>
        <v>736.04429999999991</v>
      </c>
      <c r="Q1277" s="31">
        <f t="shared" si="135"/>
        <v>6041547.3600000003</v>
      </c>
      <c r="R1277" s="36">
        <f t="shared" si="136"/>
        <v>603197.27999999991</v>
      </c>
      <c r="S1277" s="36">
        <f t="shared" si="137"/>
        <v>5084091.3600000003</v>
      </c>
      <c r="T1277" s="36">
        <f t="shared" si="138"/>
        <v>88325.315999999992</v>
      </c>
      <c r="U1277" s="36">
        <f t="shared" si="139"/>
        <v>117455005.21679999</v>
      </c>
    </row>
    <row r="1278" spans="1:21" s="27" customFormat="1" x14ac:dyDescent="0.2">
      <c r="A1278" s="13">
        <v>2017</v>
      </c>
      <c r="B1278" s="13" t="s">
        <v>39</v>
      </c>
      <c r="C1278" s="14"/>
      <c r="D1278" s="13" t="s">
        <v>82</v>
      </c>
      <c r="E1278" s="27" t="s">
        <v>44</v>
      </c>
      <c r="F1278" s="27" t="s">
        <v>20</v>
      </c>
      <c r="G1278" s="28" t="s">
        <v>106</v>
      </c>
      <c r="H1278" s="35">
        <v>176532</v>
      </c>
      <c r="I1278" s="27">
        <v>356</v>
      </c>
      <c r="J1278" s="30">
        <v>120</v>
      </c>
      <c r="K1278" s="35">
        <f t="shared" si="133"/>
        <v>1471.1</v>
      </c>
      <c r="L1278" s="32">
        <v>36.39</v>
      </c>
      <c r="M1278" s="32">
        <v>4.1399999999999997</v>
      </c>
      <c r="N1278" s="32">
        <v>30.17</v>
      </c>
      <c r="O1278" s="33">
        <v>0.54710000000000003</v>
      </c>
      <c r="P1278" s="34">
        <f t="shared" si="134"/>
        <v>804.83880999999997</v>
      </c>
      <c r="Q1278" s="31">
        <f t="shared" si="135"/>
        <v>6423999.4800000004</v>
      </c>
      <c r="R1278" s="36">
        <f t="shared" si="136"/>
        <v>730842.48</v>
      </c>
      <c r="S1278" s="36">
        <f t="shared" si="137"/>
        <v>5325970.4400000004</v>
      </c>
      <c r="T1278" s="36">
        <f t="shared" si="138"/>
        <v>96580.657200000001</v>
      </c>
      <c r="U1278" s="36">
        <f t="shared" si="139"/>
        <v>142079804.80691999</v>
      </c>
    </row>
    <row r="1279" spans="1:21" s="27" customFormat="1" x14ac:dyDescent="0.2">
      <c r="A1279" s="13">
        <v>2017</v>
      </c>
      <c r="B1279" s="13" t="s">
        <v>17</v>
      </c>
      <c r="C1279" s="14"/>
      <c r="D1279" s="13" t="s">
        <v>83</v>
      </c>
      <c r="E1279" s="27" t="s">
        <v>44</v>
      </c>
      <c r="F1279" s="27" t="s">
        <v>20</v>
      </c>
      <c r="G1279" s="28" t="s">
        <v>87</v>
      </c>
      <c r="H1279" s="35">
        <v>323529</v>
      </c>
      <c r="I1279" s="27">
        <v>675</v>
      </c>
      <c r="J1279" s="30">
        <v>480</v>
      </c>
      <c r="K1279" s="35">
        <f t="shared" si="133"/>
        <v>674.01874999999995</v>
      </c>
      <c r="L1279" s="32">
        <v>33.76</v>
      </c>
      <c r="M1279" s="32">
        <v>3.66</v>
      </c>
      <c r="N1279" s="32">
        <v>28.27</v>
      </c>
      <c r="O1279" s="33">
        <v>0.49459999999999998</v>
      </c>
      <c r="P1279" s="34">
        <f t="shared" si="134"/>
        <v>333.36967375</v>
      </c>
      <c r="Q1279" s="31">
        <f t="shared" si="135"/>
        <v>10922339.039999999</v>
      </c>
      <c r="R1279" s="36">
        <f t="shared" si="136"/>
        <v>1184116.1400000001</v>
      </c>
      <c r="S1279" s="36">
        <f t="shared" si="137"/>
        <v>9146164.8300000001</v>
      </c>
      <c r="T1279" s="36">
        <f t="shared" si="138"/>
        <v>160017.44339999999</v>
      </c>
      <c r="U1279" s="36">
        <f t="shared" si="139"/>
        <v>107854757.17866375</v>
      </c>
    </row>
    <row r="1280" spans="1:21" s="27" customFormat="1" x14ac:dyDescent="0.2">
      <c r="A1280" s="13">
        <v>2017</v>
      </c>
      <c r="B1280" s="13" t="s">
        <v>19</v>
      </c>
      <c r="C1280" s="14"/>
      <c r="D1280" s="13" t="s">
        <v>83</v>
      </c>
      <c r="E1280" s="27" t="s">
        <v>45</v>
      </c>
      <c r="F1280" s="27" t="s">
        <v>113</v>
      </c>
      <c r="G1280" s="28" t="s">
        <v>99</v>
      </c>
      <c r="H1280" s="35">
        <v>72052</v>
      </c>
      <c r="I1280" s="27">
        <v>156</v>
      </c>
      <c r="J1280" s="30">
        <v>37</v>
      </c>
      <c r="K1280" s="35">
        <f t="shared" si="133"/>
        <v>1947.3513513513512</v>
      </c>
      <c r="L1280" s="32">
        <v>36.700000000000003</v>
      </c>
      <c r="M1280" s="32">
        <v>4.12</v>
      </c>
      <c r="N1280" s="32">
        <v>30.7</v>
      </c>
      <c r="O1280" s="33">
        <v>0.54139999999999999</v>
      </c>
      <c r="P1280" s="34">
        <f t="shared" si="134"/>
        <v>1054.2960216216215</v>
      </c>
      <c r="Q1280" s="31">
        <f t="shared" si="135"/>
        <v>2644308.4000000004</v>
      </c>
      <c r="R1280" s="36">
        <f t="shared" si="136"/>
        <v>296854.24</v>
      </c>
      <c r="S1280" s="36">
        <f t="shared" si="137"/>
        <v>2211996.4</v>
      </c>
      <c r="T1280" s="36">
        <f t="shared" si="138"/>
        <v>39008.952799999999</v>
      </c>
      <c r="U1280" s="36">
        <f t="shared" si="139"/>
        <v>75964136.949881077</v>
      </c>
    </row>
    <row r="1281" spans="1:21" s="27" customFormat="1" x14ac:dyDescent="0.2">
      <c r="A1281" s="13">
        <v>2017</v>
      </c>
      <c r="B1281" s="13" t="s">
        <v>65</v>
      </c>
      <c r="C1281" s="14"/>
      <c r="D1281" s="13" t="s">
        <v>83</v>
      </c>
      <c r="E1281" s="27" t="s">
        <v>45</v>
      </c>
      <c r="F1281" s="27" t="s">
        <v>56</v>
      </c>
      <c r="G1281" s="28" t="s">
        <v>99</v>
      </c>
      <c r="H1281" s="35">
        <v>77805</v>
      </c>
      <c r="I1281" s="27">
        <v>162</v>
      </c>
      <c r="J1281" s="30">
        <v>45</v>
      </c>
      <c r="K1281" s="35">
        <f t="shared" si="133"/>
        <v>1729</v>
      </c>
      <c r="L1281" s="32">
        <v>36.6</v>
      </c>
      <c r="M1281" s="32">
        <v>4.47</v>
      </c>
      <c r="N1281" s="32">
        <v>31.73</v>
      </c>
      <c r="O1281" s="33">
        <v>0.53939999999999999</v>
      </c>
      <c r="P1281" s="34">
        <f t="shared" si="134"/>
        <v>932.62260000000003</v>
      </c>
      <c r="Q1281" s="31">
        <f t="shared" si="135"/>
        <v>2847663</v>
      </c>
      <c r="R1281" s="36">
        <f t="shared" si="136"/>
        <v>347788.35</v>
      </c>
      <c r="S1281" s="36">
        <f t="shared" si="137"/>
        <v>2468752.65</v>
      </c>
      <c r="T1281" s="36">
        <f t="shared" si="138"/>
        <v>41968.017</v>
      </c>
      <c r="U1281" s="36">
        <f t="shared" si="139"/>
        <v>72562701.393000007</v>
      </c>
    </row>
    <row r="1282" spans="1:21" s="27" customFormat="1" x14ac:dyDescent="0.2">
      <c r="A1282" s="13">
        <v>2017</v>
      </c>
      <c r="B1282" s="13" t="s">
        <v>65</v>
      </c>
      <c r="C1282" s="14"/>
      <c r="D1282" s="13" t="s">
        <v>83</v>
      </c>
      <c r="E1282" s="27" t="s">
        <v>45</v>
      </c>
      <c r="F1282" s="27" t="s">
        <v>56</v>
      </c>
      <c r="G1282" s="28" t="s">
        <v>99</v>
      </c>
      <c r="H1282" s="35">
        <v>288534</v>
      </c>
      <c r="I1282" s="27">
        <v>601</v>
      </c>
      <c r="J1282" s="30">
        <v>141</v>
      </c>
      <c r="K1282" s="35">
        <f t="shared" si="133"/>
        <v>2046.3404255319149</v>
      </c>
      <c r="L1282" s="32">
        <v>36.799999999999997</v>
      </c>
      <c r="M1282" s="32">
        <v>4.5</v>
      </c>
      <c r="N1282" s="32">
        <v>31.5</v>
      </c>
      <c r="O1282" s="33">
        <v>0.54749999999999999</v>
      </c>
      <c r="P1282" s="34">
        <f t="shared" si="134"/>
        <v>1120.3713829787234</v>
      </c>
      <c r="Q1282" s="31">
        <f t="shared" si="135"/>
        <v>10618051.199999999</v>
      </c>
      <c r="R1282" s="36">
        <f t="shared" si="136"/>
        <v>1298403</v>
      </c>
      <c r="S1282" s="36">
        <f t="shared" si="137"/>
        <v>9088821</v>
      </c>
      <c r="T1282" s="36">
        <f t="shared" si="138"/>
        <v>157972.36499999999</v>
      </c>
      <c r="U1282" s="36">
        <f t="shared" si="139"/>
        <v>323265236.61638302</v>
      </c>
    </row>
    <row r="1283" spans="1:21" s="27" customFormat="1" x14ac:dyDescent="0.2">
      <c r="A1283" s="13">
        <v>2017</v>
      </c>
      <c r="B1283" s="13" t="s">
        <v>39</v>
      </c>
      <c r="C1283" s="14"/>
      <c r="D1283" s="13" t="s">
        <v>83</v>
      </c>
      <c r="E1283" s="27" t="s">
        <v>45</v>
      </c>
      <c r="F1283" s="27" t="s">
        <v>46</v>
      </c>
      <c r="G1283" s="28" t="s">
        <v>87</v>
      </c>
      <c r="H1283" s="35">
        <v>106084</v>
      </c>
      <c r="I1283" s="27">
        <v>519</v>
      </c>
      <c r="J1283" s="30">
        <v>75</v>
      </c>
      <c r="K1283" s="35">
        <f t="shared" ref="K1283:K1346" si="140">IF(J1283="",0,H1283/J1283)</f>
        <v>1414.4533333333334</v>
      </c>
      <c r="L1283" s="32">
        <v>35.549999999999997</v>
      </c>
      <c r="M1283" s="32">
        <v>4.34</v>
      </c>
      <c r="N1283" s="32">
        <v>31.86</v>
      </c>
      <c r="O1283" s="33">
        <v>0.53320000000000001</v>
      </c>
      <c r="P1283" s="34">
        <f t="shared" ref="P1283:P1346" si="141">IF(J1283="",0,O1283*H1283/J1283)</f>
        <v>754.18651733333331</v>
      </c>
      <c r="Q1283" s="31">
        <f t="shared" ref="Q1283:Q1346" si="142">$H1283*L1283</f>
        <v>3771286.1999999997</v>
      </c>
      <c r="R1283" s="36">
        <f t="shared" ref="R1283:R1346" si="143">$H1283*M1283</f>
        <v>460404.56</v>
      </c>
      <c r="S1283" s="36">
        <f t="shared" ref="S1283:S1346" si="144">$H1283*N1283</f>
        <v>3379836.2399999998</v>
      </c>
      <c r="T1283" s="36">
        <f t="shared" ref="T1283:T1346" si="145">$H1283*O1283</f>
        <v>56563.988799999999</v>
      </c>
      <c r="U1283" s="36">
        <f t="shared" ref="U1283:U1346" si="146">$H1283*P1283</f>
        <v>80007122.504789338</v>
      </c>
    </row>
    <row r="1284" spans="1:21" s="27" customFormat="1" x14ac:dyDescent="0.2">
      <c r="A1284" s="13">
        <v>2017</v>
      </c>
      <c r="B1284" s="13" t="s">
        <v>39</v>
      </c>
      <c r="C1284" s="14"/>
      <c r="D1284" s="13" t="s">
        <v>83</v>
      </c>
      <c r="E1284" s="27" t="s">
        <v>45</v>
      </c>
      <c r="F1284" s="27" t="s">
        <v>46</v>
      </c>
      <c r="G1284" s="28" t="s">
        <v>87</v>
      </c>
      <c r="H1284" s="35">
        <v>161327</v>
      </c>
      <c r="I1284" s="27">
        <v>334</v>
      </c>
      <c r="J1284" s="30">
        <v>110</v>
      </c>
      <c r="K1284" s="35">
        <f t="shared" si="140"/>
        <v>1466.6090909090908</v>
      </c>
      <c r="L1284" s="32">
        <v>36.229999999999997</v>
      </c>
      <c r="M1284" s="32">
        <v>4.59</v>
      </c>
      <c r="N1284" s="32">
        <v>31.74</v>
      </c>
      <c r="O1284" s="33">
        <v>0.54020000000000001</v>
      </c>
      <c r="P1284" s="34">
        <f t="shared" si="141"/>
        <v>792.26223090909093</v>
      </c>
      <c r="Q1284" s="31">
        <f t="shared" si="142"/>
        <v>5844877.209999999</v>
      </c>
      <c r="R1284" s="36">
        <f t="shared" si="143"/>
        <v>740490.92999999993</v>
      </c>
      <c r="S1284" s="36">
        <f t="shared" si="144"/>
        <v>5120518.9799999995</v>
      </c>
      <c r="T1284" s="36">
        <f t="shared" si="145"/>
        <v>87148.845400000006</v>
      </c>
      <c r="U1284" s="36">
        <f t="shared" si="146"/>
        <v>127813288.92587091</v>
      </c>
    </row>
    <row r="1285" spans="1:21" s="27" customFormat="1" x14ac:dyDescent="0.2">
      <c r="A1285" s="13">
        <v>2017</v>
      </c>
      <c r="B1285" s="13" t="s">
        <v>19</v>
      </c>
      <c r="C1285" s="14"/>
      <c r="D1285" s="13" t="s">
        <v>82</v>
      </c>
      <c r="E1285" s="27" t="s">
        <v>45</v>
      </c>
      <c r="F1285" s="27" t="s">
        <v>113</v>
      </c>
      <c r="G1285" s="28" t="s">
        <v>78</v>
      </c>
      <c r="H1285" s="35">
        <v>82584</v>
      </c>
      <c r="I1285" s="27">
        <v>174</v>
      </c>
      <c r="J1285" s="30">
        <v>40</v>
      </c>
      <c r="K1285" s="35">
        <f t="shared" si="140"/>
        <v>2064.6</v>
      </c>
      <c r="L1285" s="32">
        <v>36.1</v>
      </c>
      <c r="M1285" s="32">
        <v>4.04</v>
      </c>
      <c r="N1285" s="32">
        <v>27.6</v>
      </c>
      <c r="O1285" s="33">
        <v>0.53900000000000003</v>
      </c>
      <c r="P1285" s="34">
        <f t="shared" si="141"/>
        <v>1112.8194000000001</v>
      </c>
      <c r="Q1285" s="31">
        <f t="shared" si="142"/>
        <v>2981282.4</v>
      </c>
      <c r="R1285" s="36">
        <f t="shared" si="143"/>
        <v>333639.36</v>
      </c>
      <c r="S1285" s="36">
        <f t="shared" si="144"/>
        <v>2279318.4</v>
      </c>
      <c r="T1285" s="36">
        <f t="shared" si="145"/>
        <v>44512.776000000005</v>
      </c>
      <c r="U1285" s="36">
        <f t="shared" si="146"/>
        <v>91901077.329600006</v>
      </c>
    </row>
    <row r="1286" spans="1:21" s="27" customFormat="1" x14ac:dyDescent="0.2">
      <c r="A1286" s="13">
        <v>2017</v>
      </c>
      <c r="B1286" s="13" t="s">
        <v>39</v>
      </c>
      <c r="C1286" s="14"/>
      <c r="D1286" s="13" t="s">
        <v>82</v>
      </c>
      <c r="E1286" s="27" t="s">
        <v>45</v>
      </c>
      <c r="F1286" s="27" t="s">
        <v>113</v>
      </c>
      <c r="G1286" s="28" t="s">
        <v>99</v>
      </c>
      <c r="H1286" s="35">
        <v>53630</v>
      </c>
      <c r="I1286" s="27">
        <v>115</v>
      </c>
      <c r="J1286" s="30">
        <v>30</v>
      </c>
      <c r="K1286" s="35">
        <f t="shared" si="140"/>
        <v>1787.6666666666667</v>
      </c>
      <c r="L1286" s="32">
        <v>36.1</v>
      </c>
      <c r="M1286" s="32">
        <v>4.59</v>
      </c>
      <c r="N1286" s="32">
        <v>30.6</v>
      </c>
      <c r="O1286" s="33">
        <v>0.54120000000000001</v>
      </c>
      <c r="P1286" s="34">
        <f t="shared" si="141"/>
        <v>967.48519999999996</v>
      </c>
      <c r="Q1286" s="31">
        <f t="shared" si="142"/>
        <v>1936043</v>
      </c>
      <c r="R1286" s="36">
        <f t="shared" si="143"/>
        <v>246161.69999999998</v>
      </c>
      <c r="S1286" s="36">
        <f t="shared" si="144"/>
        <v>1641078</v>
      </c>
      <c r="T1286" s="36">
        <f t="shared" si="145"/>
        <v>29024.556</v>
      </c>
      <c r="U1286" s="36">
        <f t="shared" si="146"/>
        <v>51886231.276000001</v>
      </c>
    </row>
    <row r="1287" spans="1:21" s="27" customFormat="1" x14ac:dyDescent="0.2">
      <c r="A1287" s="13">
        <v>2017</v>
      </c>
      <c r="B1287" s="13" t="s">
        <v>41</v>
      </c>
      <c r="C1287" s="14"/>
      <c r="D1287" s="13" t="s">
        <v>83</v>
      </c>
      <c r="E1287" s="27" t="s">
        <v>45</v>
      </c>
      <c r="F1287" s="27" t="s">
        <v>113</v>
      </c>
      <c r="G1287" s="28" t="s">
        <v>106</v>
      </c>
      <c r="H1287" s="35">
        <v>135287</v>
      </c>
      <c r="I1287" s="27">
        <v>294</v>
      </c>
      <c r="J1287" s="30">
        <v>85</v>
      </c>
      <c r="K1287" s="35">
        <f t="shared" si="140"/>
        <v>1591.6117647058823</v>
      </c>
      <c r="L1287" s="32">
        <v>38.200000000000003</v>
      </c>
      <c r="M1287" s="32">
        <v>3.98</v>
      </c>
      <c r="N1287" s="32">
        <v>29.5</v>
      </c>
      <c r="O1287" s="33">
        <v>0.5343</v>
      </c>
      <c r="P1287" s="34">
        <f t="shared" si="141"/>
        <v>850.39816588235294</v>
      </c>
      <c r="Q1287" s="31">
        <f t="shared" si="142"/>
        <v>5167963.4000000004</v>
      </c>
      <c r="R1287" s="36">
        <f t="shared" si="143"/>
        <v>538442.26</v>
      </c>
      <c r="S1287" s="36">
        <f t="shared" si="144"/>
        <v>3990966.5</v>
      </c>
      <c r="T1287" s="36">
        <f t="shared" si="145"/>
        <v>72283.844100000002</v>
      </c>
      <c r="U1287" s="36">
        <f t="shared" si="146"/>
        <v>115047816.66772588</v>
      </c>
    </row>
    <row r="1288" spans="1:21" s="27" customFormat="1" x14ac:dyDescent="0.2">
      <c r="A1288" s="13">
        <v>2017</v>
      </c>
      <c r="B1288" s="13" t="s">
        <v>39</v>
      </c>
      <c r="C1288" s="14"/>
      <c r="D1288" s="13" t="s">
        <v>82</v>
      </c>
      <c r="E1288" s="27" t="s">
        <v>45</v>
      </c>
      <c r="F1288" s="27" t="s">
        <v>46</v>
      </c>
      <c r="G1288" s="28" t="s">
        <v>87</v>
      </c>
      <c r="H1288" s="35">
        <v>106083</v>
      </c>
      <c r="I1288" s="27">
        <v>218</v>
      </c>
      <c r="J1288" s="30">
        <v>91</v>
      </c>
      <c r="K1288" s="35">
        <f t="shared" si="140"/>
        <v>1165.7472527472528</v>
      </c>
      <c r="L1288" s="32">
        <v>36.01</v>
      </c>
      <c r="M1288" s="32">
        <v>4.63</v>
      </c>
      <c r="N1288" s="32">
        <v>32.39</v>
      </c>
      <c r="O1288" s="33">
        <v>0.54100000000000004</v>
      </c>
      <c r="P1288" s="34">
        <f t="shared" si="141"/>
        <v>630.66926373626382</v>
      </c>
      <c r="Q1288" s="31">
        <f t="shared" si="142"/>
        <v>3820048.8299999996</v>
      </c>
      <c r="R1288" s="36">
        <f t="shared" si="143"/>
        <v>491164.29</v>
      </c>
      <c r="S1288" s="36">
        <f t="shared" si="144"/>
        <v>3436028.37</v>
      </c>
      <c r="T1288" s="36">
        <f t="shared" si="145"/>
        <v>57390.903000000006</v>
      </c>
      <c r="U1288" s="36">
        <f t="shared" si="146"/>
        <v>66903287.504934072</v>
      </c>
    </row>
    <row r="1289" spans="1:21" s="27" customFormat="1" x14ac:dyDescent="0.2">
      <c r="A1289" s="13">
        <v>2017</v>
      </c>
      <c r="B1289" s="13" t="s">
        <v>17</v>
      </c>
      <c r="C1289" s="14"/>
      <c r="D1289" s="13" t="s">
        <v>82</v>
      </c>
      <c r="E1289" s="27" t="s">
        <v>45</v>
      </c>
      <c r="F1289" s="27" t="s">
        <v>56</v>
      </c>
      <c r="G1289" s="28" t="s">
        <v>78</v>
      </c>
      <c r="H1289" s="35">
        <v>165949</v>
      </c>
      <c r="I1289" s="27">
        <v>344</v>
      </c>
      <c r="J1289" s="30">
        <v>151.80000000000001</v>
      </c>
      <c r="K1289" s="35">
        <f t="shared" si="140"/>
        <v>1093.2081686429513</v>
      </c>
      <c r="L1289" s="32">
        <v>35.130000000000003</v>
      </c>
      <c r="M1289" s="32">
        <v>4.2699999999999996</v>
      </c>
      <c r="N1289" s="32">
        <v>29.22</v>
      </c>
      <c r="O1289" s="33">
        <v>0.53080000000000005</v>
      </c>
      <c r="P1289" s="34">
        <f t="shared" si="141"/>
        <v>580.27489591567848</v>
      </c>
      <c r="Q1289" s="31">
        <f t="shared" si="142"/>
        <v>5829788.3700000001</v>
      </c>
      <c r="R1289" s="36">
        <f t="shared" si="143"/>
        <v>708602.23</v>
      </c>
      <c r="S1289" s="36">
        <f t="shared" si="144"/>
        <v>4849029.78</v>
      </c>
      <c r="T1289" s="36">
        <f t="shared" si="145"/>
        <v>88085.729200000002</v>
      </c>
      <c r="U1289" s="36">
        <f t="shared" si="146"/>
        <v>96296038.702310935</v>
      </c>
    </row>
    <row r="1290" spans="1:21" s="27" customFormat="1" x14ac:dyDescent="0.2">
      <c r="A1290" s="13">
        <v>2017</v>
      </c>
      <c r="B1290" s="13" t="s">
        <v>17</v>
      </c>
      <c r="C1290" s="14"/>
      <c r="D1290" s="13" t="s">
        <v>82</v>
      </c>
      <c r="E1290" s="27" t="s">
        <v>45</v>
      </c>
      <c r="F1290" s="27" t="s">
        <v>56</v>
      </c>
      <c r="G1290" s="28" t="s">
        <v>78</v>
      </c>
      <c r="H1290" s="35">
        <v>144474</v>
      </c>
      <c r="I1290" s="27">
        <v>297</v>
      </c>
      <c r="J1290" s="30">
        <v>156.80000000000001</v>
      </c>
      <c r="K1290" s="35">
        <f t="shared" si="140"/>
        <v>921.39030612244892</v>
      </c>
      <c r="L1290" s="32">
        <v>35.770000000000003</v>
      </c>
      <c r="M1290" s="32">
        <v>4.46</v>
      </c>
      <c r="N1290" s="32">
        <v>30.13</v>
      </c>
      <c r="O1290" s="33">
        <v>0.53890000000000005</v>
      </c>
      <c r="P1290" s="34">
        <f t="shared" si="141"/>
        <v>496.53723596938772</v>
      </c>
      <c r="Q1290" s="31">
        <f t="shared" si="142"/>
        <v>5167834.9800000004</v>
      </c>
      <c r="R1290" s="36">
        <f t="shared" si="143"/>
        <v>644354.04</v>
      </c>
      <c r="S1290" s="36">
        <f t="shared" si="144"/>
        <v>4353001.62</v>
      </c>
      <c r="T1290" s="36">
        <f t="shared" si="145"/>
        <v>77857.0386</v>
      </c>
      <c r="U1290" s="36">
        <f t="shared" si="146"/>
        <v>71736720.629441321</v>
      </c>
    </row>
    <row r="1291" spans="1:21" s="27" customFormat="1" x14ac:dyDescent="0.2">
      <c r="A1291" s="13">
        <v>2017</v>
      </c>
      <c r="B1291" s="13" t="s">
        <v>19</v>
      </c>
      <c r="C1291" s="14"/>
      <c r="D1291" s="13" t="s">
        <v>83</v>
      </c>
      <c r="E1291" s="27" t="s">
        <v>45</v>
      </c>
      <c r="F1291" s="27" t="s">
        <v>113</v>
      </c>
      <c r="G1291" s="28" t="s">
        <v>99</v>
      </c>
      <c r="H1291" s="35">
        <v>272930</v>
      </c>
      <c r="I1291" s="27">
        <v>284</v>
      </c>
      <c r="J1291" s="30">
        <v>143</v>
      </c>
      <c r="K1291" s="35">
        <f t="shared" si="140"/>
        <v>1908.6013986013986</v>
      </c>
      <c r="L1291" s="32">
        <v>36.299999999999997</v>
      </c>
      <c r="M1291" s="32">
        <v>4.5999999999999996</v>
      </c>
      <c r="N1291" s="32">
        <v>31.1</v>
      </c>
      <c r="O1291" s="33">
        <v>0.54039999999999999</v>
      </c>
      <c r="P1291" s="34">
        <f t="shared" si="141"/>
        <v>1031.4081958041959</v>
      </c>
      <c r="Q1291" s="31">
        <f t="shared" si="142"/>
        <v>9907359</v>
      </c>
      <c r="R1291" s="36">
        <f t="shared" si="143"/>
        <v>1255478</v>
      </c>
      <c r="S1291" s="36">
        <f t="shared" si="144"/>
        <v>8488123</v>
      </c>
      <c r="T1291" s="36">
        <f t="shared" si="145"/>
        <v>147491.372</v>
      </c>
      <c r="U1291" s="36">
        <f t="shared" si="146"/>
        <v>281502238.88083917</v>
      </c>
    </row>
    <row r="1292" spans="1:21" s="27" customFormat="1" x14ac:dyDescent="0.2">
      <c r="A1292" s="13">
        <v>2017</v>
      </c>
      <c r="B1292" s="13" t="s">
        <v>50</v>
      </c>
      <c r="C1292" s="14"/>
      <c r="D1292" s="13" t="s">
        <v>83</v>
      </c>
      <c r="E1292" s="27" t="s">
        <v>45</v>
      </c>
      <c r="F1292" s="27" t="s">
        <v>46</v>
      </c>
      <c r="G1292" s="28" t="s">
        <v>87</v>
      </c>
      <c r="H1292" s="35">
        <v>115537</v>
      </c>
      <c r="I1292" s="27">
        <v>242</v>
      </c>
      <c r="J1292" s="30">
        <v>121.6</v>
      </c>
      <c r="K1292" s="35">
        <f t="shared" si="140"/>
        <v>950.13980263157896</v>
      </c>
      <c r="L1292" s="32">
        <v>36.04</v>
      </c>
      <c r="M1292" s="32">
        <v>4.34</v>
      </c>
      <c r="N1292" s="32">
        <v>32.340000000000003</v>
      </c>
      <c r="O1292" s="33">
        <v>0.5373</v>
      </c>
      <c r="P1292" s="34">
        <f t="shared" si="141"/>
        <v>510.51011595394743</v>
      </c>
      <c r="Q1292" s="31">
        <f t="shared" si="142"/>
        <v>4163953.48</v>
      </c>
      <c r="R1292" s="36">
        <f t="shared" si="143"/>
        <v>501430.57999999996</v>
      </c>
      <c r="S1292" s="36">
        <f t="shared" si="144"/>
        <v>3736466.5800000005</v>
      </c>
      <c r="T1292" s="36">
        <f t="shared" si="145"/>
        <v>62078.030100000004</v>
      </c>
      <c r="U1292" s="36">
        <f t="shared" si="146"/>
        <v>58982807.266971223</v>
      </c>
    </row>
    <row r="1293" spans="1:21" s="27" customFormat="1" x14ac:dyDescent="0.2">
      <c r="A1293" s="13">
        <v>2017</v>
      </c>
      <c r="B1293" s="13" t="s">
        <v>17</v>
      </c>
      <c r="C1293" s="14"/>
      <c r="D1293" s="13"/>
      <c r="E1293" s="27" t="s">
        <v>45</v>
      </c>
      <c r="F1293" s="27" t="s">
        <v>113</v>
      </c>
      <c r="G1293" s="28" t="s">
        <v>78</v>
      </c>
      <c r="H1293" s="35">
        <v>52744</v>
      </c>
      <c r="I1293" s="27">
        <v>122</v>
      </c>
      <c r="J1293" s="30">
        <v>99</v>
      </c>
      <c r="K1293" s="35">
        <f t="shared" si="140"/>
        <v>532.76767676767679</v>
      </c>
      <c r="L1293" s="32">
        <v>34.270000000000003</v>
      </c>
      <c r="M1293" s="32">
        <v>4.17</v>
      </c>
      <c r="N1293" s="32">
        <v>27.89</v>
      </c>
      <c r="O1293" s="33">
        <v>0.51339999999999997</v>
      </c>
      <c r="P1293" s="34">
        <f t="shared" si="141"/>
        <v>273.52292525252523</v>
      </c>
      <c r="Q1293" s="31">
        <f t="shared" si="142"/>
        <v>1807536.8800000001</v>
      </c>
      <c r="R1293" s="36">
        <f t="shared" si="143"/>
        <v>219942.48</v>
      </c>
      <c r="S1293" s="36">
        <f t="shared" si="144"/>
        <v>1471030.16</v>
      </c>
      <c r="T1293" s="36">
        <f t="shared" si="145"/>
        <v>27078.7696</v>
      </c>
      <c r="U1293" s="36">
        <f t="shared" si="146"/>
        <v>14426693.16951919</v>
      </c>
    </row>
    <row r="1294" spans="1:21" s="27" customFormat="1" x14ac:dyDescent="0.2">
      <c r="A1294" s="13">
        <v>2017</v>
      </c>
      <c r="B1294" s="13" t="s">
        <v>17</v>
      </c>
      <c r="C1294" s="14"/>
      <c r="D1294" s="13"/>
      <c r="E1294" s="27" t="s">
        <v>45</v>
      </c>
      <c r="F1294" s="27" t="s">
        <v>113</v>
      </c>
      <c r="G1294" s="28" t="s">
        <v>78</v>
      </c>
      <c r="H1294" s="35">
        <v>156167</v>
      </c>
      <c r="I1294" s="27">
        <v>323</v>
      </c>
      <c r="J1294" s="30">
        <v>262</v>
      </c>
      <c r="K1294" s="35">
        <f t="shared" si="140"/>
        <v>596.05725190839689</v>
      </c>
      <c r="L1294" s="32">
        <v>34.56</v>
      </c>
      <c r="M1294" s="32">
        <v>4.22</v>
      </c>
      <c r="N1294" s="32">
        <v>28.2</v>
      </c>
      <c r="O1294" s="33">
        <v>0.51839999999999997</v>
      </c>
      <c r="P1294" s="34">
        <f t="shared" si="141"/>
        <v>308.99607938931291</v>
      </c>
      <c r="Q1294" s="31">
        <f t="shared" si="142"/>
        <v>5397131.5200000005</v>
      </c>
      <c r="R1294" s="36">
        <f t="shared" si="143"/>
        <v>659024.74</v>
      </c>
      <c r="S1294" s="36">
        <f t="shared" si="144"/>
        <v>4403909.3999999994</v>
      </c>
      <c r="T1294" s="36">
        <f t="shared" si="145"/>
        <v>80956.972799999989</v>
      </c>
      <c r="U1294" s="36">
        <f t="shared" si="146"/>
        <v>48254990.729990833</v>
      </c>
    </row>
    <row r="1295" spans="1:21" s="27" customFormat="1" x14ac:dyDescent="0.2">
      <c r="A1295" s="13">
        <v>2017</v>
      </c>
      <c r="B1295" s="13" t="s">
        <v>17</v>
      </c>
      <c r="C1295" s="14"/>
      <c r="D1295" s="13"/>
      <c r="E1295" s="27" t="s">
        <v>45</v>
      </c>
      <c r="F1295" s="27" t="s">
        <v>113</v>
      </c>
      <c r="G1295" s="28" t="s">
        <v>78</v>
      </c>
      <c r="H1295" s="35">
        <v>71807</v>
      </c>
      <c r="I1295" s="27">
        <v>147</v>
      </c>
      <c r="J1295" s="30">
        <v>157</v>
      </c>
      <c r="K1295" s="35">
        <f t="shared" si="140"/>
        <v>457.36942675159236</v>
      </c>
      <c r="L1295" s="32">
        <v>34.81</v>
      </c>
      <c r="M1295" s="32">
        <v>4.49</v>
      </c>
      <c r="N1295" s="32">
        <v>28.1</v>
      </c>
      <c r="O1295" s="33">
        <v>0.5252</v>
      </c>
      <c r="P1295" s="34">
        <f t="shared" si="141"/>
        <v>240.2104229299363</v>
      </c>
      <c r="Q1295" s="31">
        <f t="shared" si="142"/>
        <v>2499601.6700000004</v>
      </c>
      <c r="R1295" s="36">
        <f t="shared" si="143"/>
        <v>322413.43</v>
      </c>
      <c r="S1295" s="36">
        <f t="shared" si="144"/>
        <v>2017776.7000000002</v>
      </c>
      <c r="T1295" s="36">
        <f t="shared" si="145"/>
        <v>37713.036399999997</v>
      </c>
      <c r="U1295" s="36">
        <f t="shared" si="146"/>
        <v>17248789.839329936</v>
      </c>
    </row>
    <row r="1296" spans="1:21" s="27" customFormat="1" x14ac:dyDescent="0.2">
      <c r="A1296" s="13">
        <v>2017</v>
      </c>
      <c r="B1296" s="13" t="s">
        <v>17</v>
      </c>
      <c r="C1296" s="14"/>
      <c r="D1296" s="13" t="s">
        <v>83</v>
      </c>
      <c r="E1296" s="27" t="s">
        <v>44</v>
      </c>
      <c r="F1296" s="27" t="s">
        <v>97</v>
      </c>
      <c r="G1296" s="28" t="s">
        <v>87</v>
      </c>
      <c r="H1296" s="35">
        <v>9636</v>
      </c>
      <c r="I1296" s="27">
        <v>20</v>
      </c>
      <c r="J1296" s="30">
        <v>32</v>
      </c>
      <c r="K1296" s="35">
        <f t="shared" si="140"/>
        <v>301.125</v>
      </c>
      <c r="L1296" s="32">
        <v>34.950000000000003</v>
      </c>
      <c r="M1296" s="32">
        <v>3.33</v>
      </c>
      <c r="N1296" s="32">
        <v>29.35</v>
      </c>
      <c r="O1296" s="33">
        <v>0.49220000000000003</v>
      </c>
      <c r="P1296" s="34">
        <f t="shared" si="141"/>
        <v>148.21372500000001</v>
      </c>
      <c r="Q1296" s="31">
        <f t="shared" si="142"/>
        <v>336778.2</v>
      </c>
      <c r="R1296" s="36">
        <f t="shared" si="143"/>
        <v>32087.88</v>
      </c>
      <c r="S1296" s="36">
        <f t="shared" si="144"/>
        <v>282816.60000000003</v>
      </c>
      <c r="T1296" s="36">
        <f t="shared" si="145"/>
        <v>4742.8392000000003</v>
      </c>
      <c r="U1296" s="36">
        <f t="shared" si="146"/>
        <v>1428187.4541000002</v>
      </c>
    </row>
    <row r="1297" spans="1:21" s="27" customFormat="1" x14ac:dyDescent="0.2">
      <c r="A1297" s="13">
        <v>2017</v>
      </c>
      <c r="B1297" s="13" t="s">
        <v>17</v>
      </c>
      <c r="C1297" s="14"/>
      <c r="D1297" s="13" t="s">
        <v>83</v>
      </c>
      <c r="E1297" s="27" t="s">
        <v>44</v>
      </c>
      <c r="F1297" s="27" t="s">
        <v>107</v>
      </c>
      <c r="G1297" s="28" t="s">
        <v>87</v>
      </c>
      <c r="H1297" s="35">
        <v>49890</v>
      </c>
      <c r="I1297" s="27">
        <v>106</v>
      </c>
      <c r="J1297" s="30">
        <v>108</v>
      </c>
      <c r="K1297" s="35">
        <f t="shared" si="140"/>
        <v>461.94444444444446</v>
      </c>
      <c r="L1297" s="32">
        <v>33.700000000000003</v>
      </c>
      <c r="M1297" s="32">
        <v>4.21</v>
      </c>
      <c r="N1297" s="32">
        <v>29.2</v>
      </c>
      <c r="O1297" s="33">
        <v>0.49680000000000002</v>
      </c>
      <c r="P1297" s="34">
        <f t="shared" si="141"/>
        <v>229.49400000000003</v>
      </c>
      <c r="Q1297" s="31">
        <f t="shared" si="142"/>
        <v>1681293.0000000002</v>
      </c>
      <c r="R1297" s="36">
        <f t="shared" si="143"/>
        <v>210036.9</v>
      </c>
      <c r="S1297" s="36">
        <f t="shared" si="144"/>
        <v>1456788</v>
      </c>
      <c r="T1297" s="36">
        <f t="shared" si="145"/>
        <v>24785.352000000003</v>
      </c>
      <c r="U1297" s="36">
        <f t="shared" si="146"/>
        <v>11449455.660000002</v>
      </c>
    </row>
    <row r="1298" spans="1:21" s="27" customFormat="1" x14ac:dyDescent="0.2">
      <c r="A1298" s="13">
        <v>2017</v>
      </c>
      <c r="B1298" s="13" t="s">
        <v>39</v>
      </c>
      <c r="C1298" s="14">
        <v>4</v>
      </c>
      <c r="D1298" s="13" t="s">
        <v>83</v>
      </c>
      <c r="E1298" s="27" t="s">
        <v>44</v>
      </c>
      <c r="F1298" s="27" t="s">
        <v>36</v>
      </c>
      <c r="G1298" s="28" t="s">
        <v>88</v>
      </c>
      <c r="H1298" s="35">
        <v>121767</v>
      </c>
      <c r="I1298" s="27">
        <v>247</v>
      </c>
      <c r="J1298" s="30">
        <v>122.5</v>
      </c>
      <c r="K1298" s="35">
        <f t="shared" si="140"/>
        <v>994.01632653061222</v>
      </c>
      <c r="L1298" s="32">
        <v>36.69</v>
      </c>
      <c r="M1298" s="32">
        <v>3.34</v>
      </c>
      <c r="N1298" s="32">
        <v>32.08</v>
      </c>
      <c r="O1298" s="33">
        <v>0.505</v>
      </c>
      <c r="P1298" s="34">
        <f t="shared" si="141"/>
        <v>501.9782448979592</v>
      </c>
      <c r="Q1298" s="31">
        <f t="shared" si="142"/>
        <v>4467631.2299999995</v>
      </c>
      <c r="R1298" s="36">
        <f t="shared" si="143"/>
        <v>406701.77999999997</v>
      </c>
      <c r="S1298" s="36">
        <f t="shared" si="144"/>
        <v>3906285.36</v>
      </c>
      <c r="T1298" s="36">
        <f t="shared" si="145"/>
        <v>61492.334999999999</v>
      </c>
      <c r="U1298" s="36">
        <f t="shared" si="146"/>
        <v>61124384.946489796</v>
      </c>
    </row>
    <row r="1299" spans="1:21" s="27" customFormat="1" x14ac:dyDescent="0.2">
      <c r="A1299" s="13">
        <v>2017</v>
      </c>
      <c r="B1299" s="13" t="s">
        <v>17</v>
      </c>
      <c r="C1299" s="14"/>
      <c r="D1299" s="13" t="s">
        <v>83</v>
      </c>
      <c r="E1299" s="27" t="s">
        <v>44</v>
      </c>
      <c r="F1299" s="27" t="s">
        <v>36</v>
      </c>
      <c r="G1299" s="28" t="s">
        <v>86</v>
      </c>
      <c r="H1299" s="35">
        <v>28610</v>
      </c>
      <c r="I1299" s="27">
        <v>60</v>
      </c>
      <c r="J1299" s="30">
        <v>49.6</v>
      </c>
      <c r="K1299" s="35">
        <f t="shared" si="140"/>
        <v>576.8145161290322</v>
      </c>
      <c r="L1299" s="32">
        <v>34.1</v>
      </c>
      <c r="M1299" s="32">
        <v>3.69</v>
      </c>
      <c r="N1299" s="32">
        <v>28.8</v>
      </c>
      <c r="O1299" s="33">
        <v>0.49540000000000001</v>
      </c>
      <c r="P1299" s="34">
        <f t="shared" si="141"/>
        <v>285.75391129032261</v>
      </c>
      <c r="Q1299" s="31">
        <f t="shared" si="142"/>
        <v>975601</v>
      </c>
      <c r="R1299" s="36">
        <f t="shared" si="143"/>
        <v>105570.9</v>
      </c>
      <c r="S1299" s="36">
        <f t="shared" si="144"/>
        <v>823968</v>
      </c>
      <c r="T1299" s="36">
        <f t="shared" si="145"/>
        <v>14173.394</v>
      </c>
      <c r="U1299" s="36">
        <f t="shared" si="146"/>
        <v>8175419.4020161293</v>
      </c>
    </row>
    <row r="1300" spans="1:21" s="27" customFormat="1" x14ac:dyDescent="0.2">
      <c r="A1300" s="13">
        <v>2017</v>
      </c>
      <c r="B1300" s="13" t="s">
        <v>39</v>
      </c>
      <c r="C1300" s="14"/>
      <c r="D1300" s="13" t="s">
        <v>83</v>
      </c>
      <c r="E1300" s="27" t="s">
        <v>44</v>
      </c>
      <c r="F1300" s="27" t="s">
        <v>36</v>
      </c>
      <c r="G1300" s="28" t="s">
        <v>99</v>
      </c>
      <c r="H1300" s="35">
        <v>49469</v>
      </c>
      <c r="I1300" s="27">
        <v>103</v>
      </c>
      <c r="J1300" s="30">
        <v>33.4</v>
      </c>
      <c r="K1300" s="35">
        <f t="shared" si="140"/>
        <v>1481.1077844311378</v>
      </c>
      <c r="L1300" s="32">
        <v>36.090000000000003</v>
      </c>
      <c r="M1300" s="32">
        <v>3.78</v>
      </c>
      <c r="N1300" s="32">
        <v>31.33</v>
      </c>
      <c r="O1300" s="33">
        <v>0.54700000000000004</v>
      </c>
      <c r="P1300" s="34">
        <f t="shared" si="141"/>
        <v>810.16595808383238</v>
      </c>
      <c r="Q1300" s="31">
        <f t="shared" si="142"/>
        <v>1785336.2100000002</v>
      </c>
      <c r="R1300" s="36">
        <f t="shared" si="143"/>
        <v>186992.81999999998</v>
      </c>
      <c r="S1300" s="36">
        <f t="shared" si="144"/>
        <v>1549863.77</v>
      </c>
      <c r="T1300" s="36">
        <f t="shared" si="145"/>
        <v>27059.543000000001</v>
      </c>
      <c r="U1300" s="36">
        <f t="shared" si="146"/>
        <v>40078099.780449107</v>
      </c>
    </row>
    <row r="1301" spans="1:21" s="27" customFormat="1" x14ac:dyDescent="0.2">
      <c r="A1301" s="13">
        <v>2017</v>
      </c>
      <c r="B1301" s="13" t="s">
        <v>17</v>
      </c>
      <c r="C1301" s="14"/>
      <c r="D1301" s="13" t="s">
        <v>83</v>
      </c>
      <c r="E1301" s="27" t="s">
        <v>44</v>
      </c>
      <c r="F1301" s="27" t="s">
        <v>36</v>
      </c>
      <c r="G1301" s="28" t="s">
        <v>106</v>
      </c>
      <c r="H1301" s="35">
        <v>3878</v>
      </c>
      <c r="I1301" s="27">
        <v>8</v>
      </c>
      <c r="J1301" s="30">
        <v>9.75</v>
      </c>
      <c r="K1301" s="35">
        <f t="shared" si="140"/>
        <v>397.74358974358972</v>
      </c>
      <c r="L1301" s="32">
        <v>35</v>
      </c>
      <c r="M1301" s="32">
        <v>4</v>
      </c>
      <c r="N1301" s="32">
        <v>31</v>
      </c>
      <c r="O1301" s="33">
        <v>0.52639999999999998</v>
      </c>
      <c r="P1301" s="34">
        <f t="shared" si="141"/>
        <v>209.37222564102564</v>
      </c>
      <c r="Q1301" s="31">
        <f t="shared" si="142"/>
        <v>135730</v>
      </c>
      <c r="R1301" s="36">
        <f t="shared" si="143"/>
        <v>15512</v>
      </c>
      <c r="S1301" s="36">
        <f t="shared" si="144"/>
        <v>120218</v>
      </c>
      <c r="T1301" s="36">
        <f t="shared" si="145"/>
        <v>2041.3791999999999</v>
      </c>
      <c r="U1301" s="36">
        <f t="shared" si="146"/>
        <v>811945.4910358974</v>
      </c>
    </row>
    <row r="1302" spans="1:21" s="27" customFormat="1" x14ac:dyDescent="0.2">
      <c r="A1302" s="13">
        <v>2017</v>
      </c>
      <c r="B1302" s="13" t="s">
        <v>17</v>
      </c>
      <c r="C1302" s="14"/>
      <c r="D1302" s="13" t="s">
        <v>83</v>
      </c>
      <c r="E1302" s="27" t="s">
        <v>44</v>
      </c>
      <c r="F1302" s="27" t="s">
        <v>32</v>
      </c>
      <c r="G1302" s="28" t="s">
        <v>99</v>
      </c>
      <c r="H1302" s="35">
        <v>40515</v>
      </c>
      <c r="I1302" s="27">
        <v>83</v>
      </c>
      <c r="J1302" s="30">
        <v>83.3</v>
      </c>
      <c r="K1302" s="35">
        <f t="shared" si="140"/>
        <v>486.37454981992801</v>
      </c>
      <c r="L1302" s="32">
        <v>33.1</v>
      </c>
      <c r="M1302" s="32">
        <v>3.58</v>
      </c>
      <c r="N1302" s="32">
        <v>27.2</v>
      </c>
      <c r="O1302" s="33">
        <v>0.4763</v>
      </c>
      <c r="P1302" s="34">
        <f t="shared" si="141"/>
        <v>231.66019807923169</v>
      </c>
      <c r="Q1302" s="31">
        <f t="shared" si="142"/>
        <v>1341046.5</v>
      </c>
      <c r="R1302" s="36">
        <f t="shared" si="143"/>
        <v>145043.70000000001</v>
      </c>
      <c r="S1302" s="36">
        <f t="shared" si="144"/>
        <v>1102008</v>
      </c>
      <c r="T1302" s="36">
        <f t="shared" si="145"/>
        <v>19297.2945</v>
      </c>
      <c r="U1302" s="36">
        <f t="shared" si="146"/>
        <v>9385712.925180072</v>
      </c>
    </row>
    <row r="1303" spans="1:21" s="27" customFormat="1" x14ac:dyDescent="0.2">
      <c r="A1303" s="13">
        <v>2017</v>
      </c>
      <c r="B1303" s="13" t="s">
        <v>17</v>
      </c>
      <c r="C1303" s="14"/>
      <c r="D1303" s="13" t="s">
        <v>83</v>
      </c>
      <c r="E1303" s="27" t="s">
        <v>44</v>
      </c>
      <c r="F1303" s="27" t="s">
        <v>97</v>
      </c>
      <c r="G1303" s="28" t="s">
        <v>99</v>
      </c>
      <c r="H1303" s="35">
        <v>61393</v>
      </c>
      <c r="I1303" s="27">
        <v>129</v>
      </c>
      <c r="J1303" s="30">
        <v>124</v>
      </c>
      <c r="K1303" s="35">
        <f t="shared" si="140"/>
        <v>495.10483870967744</v>
      </c>
      <c r="L1303" s="32">
        <v>34.74</v>
      </c>
      <c r="M1303" s="32">
        <v>3.98</v>
      </c>
      <c r="N1303" s="32">
        <v>29.64</v>
      </c>
      <c r="O1303" s="33">
        <v>0.51459999999999995</v>
      </c>
      <c r="P1303" s="34">
        <f t="shared" si="141"/>
        <v>254.78094999999999</v>
      </c>
      <c r="Q1303" s="31">
        <f t="shared" si="142"/>
        <v>2132792.8200000003</v>
      </c>
      <c r="R1303" s="36">
        <f t="shared" si="143"/>
        <v>244344.13999999998</v>
      </c>
      <c r="S1303" s="36">
        <f t="shared" si="144"/>
        <v>1819688.52</v>
      </c>
      <c r="T1303" s="36">
        <f t="shared" si="145"/>
        <v>31592.837799999998</v>
      </c>
      <c r="U1303" s="36">
        <f t="shared" si="146"/>
        <v>15641766.86335</v>
      </c>
    </row>
    <row r="1304" spans="1:21" s="27" customFormat="1" x14ac:dyDescent="0.2">
      <c r="A1304" s="13">
        <v>2017</v>
      </c>
      <c r="B1304" s="13" t="s">
        <v>50</v>
      </c>
      <c r="C1304" s="14"/>
      <c r="D1304" s="13" t="s">
        <v>83</v>
      </c>
      <c r="E1304" s="27" t="s">
        <v>44</v>
      </c>
      <c r="F1304" s="27" t="s">
        <v>97</v>
      </c>
      <c r="G1304" s="28" t="s">
        <v>99</v>
      </c>
      <c r="H1304" s="35">
        <v>94593</v>
      </c>
      <c r="I1304" s="27">
        <v>202</v>
      </c>
      <c r="J1304" s="30">
        <v>91</v>
      </c>
      <c r="K1304" s="35">
        <f t="shared" si="140"/>
        <v>1039.4835164835165</v>
      </c>
      <c r="L1304" s="32">
        <v>34.909999999999997</v>
      </c>
      <c r="M1304" s="32">
        <v>3.86</v>
      </c>
      <c r="N1304" s="32">
        <v>29.67</v>
      </c>
      <c r="O1304" s="33">
        <v>0.51790000000000003</v>
      </c>
      <c r="P1304" s="34">
        <f t="shared" si="141"/>
        <v>538.34851318681319</v>
      </c>
      <c r="Q1304" s="31">
        <f t="shared" si="142"/>
        <v>3302241.63</v>
      </c>
      <c r="R1304" s="36">
        <f t="shared" si="143"/>
        <v>365128.98</v>
      </c>
      <c r="S1304" s="36">
        <f t="shared" si="144"/>
        <v>2806574.31</v>
      </c>
      <c r="T1304" s="36">
        <f t="shared" si="145"/>
        <v>48989.714700000004</v>
      </c>
      <c r="U1304" s="36">
        <f t="shared" si="146"/>
        <v>50924000.907880217</v>
      </c>
    </row>
    <row r="1305" spans="1:21" s="27" customFormat="1" x14ac:dyDescent="0.2">
      <c r="A1305" s="13">
        <v>2017</v>
      </c>
      <c r="B1305" s="13" t="s">
        <v>17</v>
      </c>
      <c r="C1305" s="14"/>
      <c r="D1305" s="13" t="s">
        <v>83</v>
      </c>
      <c r="E1305" s="27" t="s">
        <v>44</v>
      </c>
      <c r="F1305" s="27" t="s">
        <v>97</v>
      </c>
      <c r="G1305" s="28" t="s">
        <v>87</v>
      </c>
      <c r="H1305" s="35">
        <v>27468</v>
      </c>
      <c r="I1305" s="27">
        <v>57</v>
      </c>
      <c r="J1305" s="30">
        <v>92.97</v>
      </c>
      <c r="K1305" s="35">
        <f t="shared" si="140"/>
        <v>295.45014520813169</v>
      </c>
      <c r="L1305" s="32">
        <v>33.159999999999997</v>
      </c>
      <c r="M1305" s="32">
        <v>4.97</v>
      </c>
      <c r="N1305" s="32">
        <v>28.36</v>
      </c>
      <c r="O1305" s="33">
        <v>0.46189999999999998</v>
      </c>
      <c r="P1305" s="34">
        <f t="shared" si="141"/>
        <v>136.46842207163601</v>
      </c>
      <c r="Q1305" s="31">
        <f t="shared" si="142"/>
        <v>910838.87999999989</v>
      </c>
      <c r="R1305" s="36">
        <f t="shared" si="143"/>
        <v>136515.96</v>
      </c>
      <c r="S1305" s="36">
        <f t="shared" si="144"/>
        <v>778992.48</v>
      </c>
      <c r="T1305" s="36">
        <f t="shared" si="145"/>
        <v>12687.4692</v>
      </c>
      <c r="U1305" s="36">
        <f t="shared" si="146"/>
        <v>3748514.6174636981</v>
      </c>
    </row>
    <row r="1306" spans="1:21" s="27" customFormat="1" x14ac:dyDescent="0.2">
      <c r="A1306" s="13">
        <v>2017</v>
      </c>
      <c r="B1306" s="13" t="s">
        <v>17</v>
      </c>
      <c r="C1306" s="14"/>
      <c r="D1306" s="13" t="s">
        <v>83</v>
      </c>
      <c r="E1306" s="27" t="s">
        <v>44</v>
      </c>
      <c r="F1306" s="27" t="s">
        <v>97</v>
      </c>
      <c r="G1306" s="28" t="s">
        <v>87</v>
      </c>
      <c r="H1306" s="35">
        <v>29967</v>
      </c>
      <c r="I1306" s="27">
        <v>62</v>
      </c>
      <c r="J1306" s="30">
        <v>105.08</v>
      </c>
      <c r="K1306" s="35">
        <f t="shared" si="140"/>
        <v>285.18271792919683</v>
      </c>
      <c r="L1306" s="32">
        <v>33.24</v>
      </c>
      <c r="M1306" s="32">
        <v>4.8499999999999996</v>
      </c>
      <c r="N1306" s="32">
        <v>27.97</v>
      </c>
      <c r="O1306" s="33">
        <v>0.47199999999999998</v>
      </c>
      <c r="P1306" s="34">
        <f t="shared" si="141"/>
        <v>134.60624286258087</v>
      </c>
      <c r="Q1306" s="31">
        <f t="shared" si="142"/>
        <v>996103.08000000007</v>
      </c>
      <c r="R1306" s="36">
        <f t="shared" si="143"/>
        <v>145339.94999999998</v>
      </c>
      <c r="S1306" s="36">
        <f t="shared" si="144"/>
        <v>838176.99</v>
      </c>
      <c r="T1306" s="36">
        <f t="shared" si="145"/>
        <v>14144.423999999999</v>
      </c>
      <c r="U1306" s="36">
        <f t="shared" si="146"/>
        <v>4033745.2798629608</v>
      </c>
    </row>
    <row r="1307" spans="1:21" s="27" customFormat="1" x14ac:dyDescent="0.2">
      <c r="A1307" s="13">
        <v>2017</v>
      </c>
      <c r="B1307" s="13" t="s">
        <v>17</v>
      </c>
      <c r="C1307" s="14"/>
      <c r="D1307" s="13" t="s">
        <v>83</v>
      </c>
      <c r="E1307" s="27" t="s">
        <v>44</v>
      </c>
      <c r="F1307" s="27" t="s">
        <v>97</v>
      </c>
      <c r="G1307" s="28" t="s">
        <v>87</v>
      </c>
      <c r="H1307" s="35">
        <v>20103</v>
      </c>
      <c r="I1307" s="27">
        <v>42</v>
      </c>
      <c r="J1307" s="30">
        <v>84.6</v>
      </c>
      <c r="K1307" s="35">
        <f t="shared" si="140"/>
        <v>237.62411347517732</v>
      </c>
      <c r="L1307" s="32">
        <v>33.14</v>
      </c>
      <c r="M1307" s="32">
        <v>3.61</v>
      </c>
      <c r="N1307" s="32">
        <v>27.12</v>
      </c>
      <c r="O1307" s="33">
        <v>0.4708</v>
      </c>
      <c r="P1307" s="34">
        <f t="shared" si="141"/>
        <v>111.87343262411348</v>
      </c>
      <c r="Q1307" s="31">
        <f t="shared" si="142"/>
        <v>666213.42000000004</v>
      </c>
      <c r="R1307" s="36">
        <f t="shared" si="143"/>
        <v>72571.83</v>
      </c>
      <c r="S1307" s="36">
        <f t="shared" si="144"/>
        <v>545193.36</v>
      </c>
      <c r="T1307" s="36">
        <f t="shared" si="145"/>
        <v>9464.4923999999992</v>
      </c>
      <c r="U1307" s="36">
        <f t="shared" si="146"/>
        <v>2248991.6160425534</v>
      </c>
    </row>
    <row r="1308" spans="1:21" s="27" customFormat="1" x14ac:dyDescent="0.2">
      <c r="A1308" s="13">
        <v>2017</v>
      </c>
      <c r="B1308" s="13" t="s">
        <v>17</v>
      </c>
      <c r="C1308" s="14"/>
      <c r="D1308" s="13" t="s">
        <v>83</v>
      </c>
      <c r="E1308" s="27" t="s">
        <v>44</v>
      </c>
      <c r="F1308" s="27" t="s">
        <v>32</v>
      </c>
      <c r="G1308" s="28" t="s">
        <v>106</v>
      </c>
      <c r="H1308" s="35">
        <v>11345</v>
      </c>
      <c r="I1308" s="27">
        <v>23</v>
      </c>
      <c r="J1308" s="30">
        <v>17.3</v>
      </c>
      <c r="K1308" s="35">
        <f t="shared" si="140"/>
        <v>655.7803468208092</v>
      </c>
      <c r="L1308" s="32">
        <v>35.1</v>
      </c>
      <c r="M1308" s="32">
        <v>4.18</v>
      </c>
      <c r="N1308" s="32">
        <v>30.5</v>
      </c>
      <c r="O1308" s="33">
        <v>0.51649999999999996</v>
      </c>
      <c r="P1308" s="34">
        <f t="shared" si="141"/>
        <v>338.7105491329479</v>
      </c>
      <c r="Q1308" s="31">
        <f t="shared" si="142"/>
        <v>398209.5</v>
      </c>
      <c r="R1308" s="36">
        <f t="shared" si="143"/>
        <v>47422.1</v>
      </c>
      <c r="S1308" s="36">
        <f t="shared" si="144"/>
        <v>346022.5</v>
      </c>
      <c r="T1308" s="36">
        <f t="shared" si="145"/>
        <v>5859.6924999999992</v>
      </c>
      <c r="U1308" s="36">
        <f t="shared" si="146"/>
        <v>3842671.179913294</v>
      </c>
    </row>
    <row r="1309" spans="1:21" s="27" customFormat="1" x14ac:dyDescent="0.2">
      <c r="A1309" s="13">
        <v>2017</v>
      </c>
      <c r="B1309" s="13" t="s">
        <v>17</v>
      </c>
      <c r="C1309" s="14"/>
      <c r="D1309" s="13" t="s">
        <v>83</v>
      </c>
      <c r="E1309" s="27" t="s">
        <v>44</v>
      </c>
      <c r="F1309" s="27" t="s">
        <v>32</v>
      </c>
      <c r="G1309" s="28" t="s">
        <v>87</v>
      </c>
      <c r="H1309" s="35">
        <v>40798</v>
      </c>
      <c r="I1309" s="27">
        <v>83</v>
      </c>
      <c r="J1309" s="30">
        <v>58</v>
      </c>
      <c r="K1309" s="35">
        <f t="shared" si="140"/>
        <v>703.41379310344826</v>
      </c>
      <c r="L1309" s="32">
        <v>33.799999999999997</v>
      </c>
      <c r="M1309" s="32">
        <v>4.13</v>
      </c>
      <c r="N1309" s="32">
        <v>29.2</v>
      </c>
      <c r="O1309" s="33">
        <v>0.48849999999999999</v>
      </c>
      <c r="P1309" s="34">
        <f t="shared" si="141"/>
        <v>343.61763793103449</v>
      </c>
      <c r="Q1309" s="31">
        <f t="shared" si="142"/>
        <v>1378972.4</v>
      </c>
      <c r="R1309" s="36">
        <f t="shared" si="143"/>
        <v>168495.74</v>
      </c>
      <c r="S1309" s="36">
        <f t="shared" si="144"/>
        <v>1191301.5999999999</v>
      </c>
      <c r="T1309" s="36">
        <f t="shared" si="145"/>
        <v>19929.823</v>
      </c>
      <c r="U1309" s="36">
        <f t="shared" si="146"/>
        <v>14018912.392310346</v>
      </c>
    </row>
    <row r="1310" spans="1:21" s="27" customFormat="1" x14ac:dyDescent="0.2">
      <c r="A1310" s="13">
        <v>2017</v>
      </c>
      <c r="B1310" s="13" t="s">
        <v>17</v>
      </c>
      <c r="C1310" s="14"/>
      <c r="D1310" s="13" t="s">
        <v>83</v>
      </c>
      <c r="E1310" s="27" t="s">
        <v>44</v>
      </c>
      <c r="F1310" s="27" t="s">
        <v>32</v>
      </c>
      <c r="G1310" s="28" t="s">
        <v>99</v>
      </c>
      <c r="H1310" s="35">
        <v>45328</v>
      </c>
      <c r="I1310" s="27">
        <v>93</v>
      </c>
      <c r="J1310" s="30">
        <v>96</v>
      </c>
      <c r="K1310" s="35">
        <f t="shared" si="140"/>
        <v>472.16666666666669</v>
      </c>
      <c r="L1310" s="32">
        <v>33.4</v>
      </c>
      <c r="M1310" s="32">
        <v>3.86</v>
      </c>
      <c r="N1310" s="32">
        <v>28.5</v>
      </c>
      <c r="O1310" s="33">
        <v>0.48920000000000002</v>
      </c>
      <c r="P1310" s="34">
        <f t="shared" si="141"/>
        <v>230.98393333333334</v>
      </c>
      <c r="Q1310" s="31">
        <f t="shared" si="142"/>
        <v>1513955.2</v>
      </c>
      <c r="R1310" s="36">
        <f t="shared" si="143"/>
        <v>174966.08</v>
      </c>
      <c r="S1310" s="36">
        <f t="shared" si="144"/>
        <v>1291848</v>
      </c>
      <c r="T1310" s="36">
        <f t="shared" si="145"/>
        <v>22174.457600000002</v>
      </c>
      <c r="U1310" s="36">
        <f t="shared" si="146"/>
        <v>10470039.730133334</v>
      </c>
    </row>
    <row r="1311" spans="1:21" s="27" customFormat="1" x14ac:dyDescent="0.2">
      <c r="A1311" s="13">
        <v>2017</v>
      </c>
      <c r="B1311" s="13" t="s">
        <v>39</v>
      </c>
      <c r="C1311" s="14"/>
      <c r="D1311" s="13" t="s">
        <v>83</v>
      </c>
      <c r="E1311" s="27" t="s">
        <v>44</v>
      </c>
      <c r="F1311" s="27" t="s">
        <v>107</v>
      </c>
      <c r="G1311" s="28" t="s">
        <v>79</v>
      </c>
      <c r="H1311" s="35">
        <v>78696</v>
      </c>
      <c r="I1311" s="27">
        <v>152</v>
      </c>
      <c r="J1311" s="30">
        <v>38.799999999999997</v>
      </c>
      <c r="K1311" s="35">
        <f t="shared" si="140"/>
        <v>2028.2474226804125</v>
      </c>
      <c r="L1311" s="32">
        <v>35.6</v>
      </c>
      <c r="M1311" s="32">
        <v>4.2699999999999996</v>
      </c>
      <c r="N1311" s="32">
        <v>26.2</v>
      </c>
      <c r="O1311" s="33">
        <v>0.51910000000000001</v>
      </c>
      <c r="P1311" s="34">
        <f t="shared" si="141"/>
        <v>1052.8632371134022</v>
      </c>
      <c r="Q1311" s="31">
        <f t="shared" si="142"/>
        <v>2801577.6</v>
      </c>
      <c r="R1311" s="36">
        <f t="shared" si="143"/>
        <v>336031.92</v>
      </c>
      <c r="S1311" s="36">
        <f t="shared" si="144"/>
        <v>2061835.2</v>
      </c>
      <c r="T1311" s="36">
        <f t="shared" si="145"/>
        <v>40851.0936</v>
      </c>
      <c r="U1311" s="36">
        <f t="shared" si="146"/>
        <v>82856125.307876304</v>
      </c>
    </row>
    <row r="1312" spans="1:21" s="27" customFormat="1" x14ac:dyDescent="0.2">
      <c r="A1312" s="13">
        <v>2017</v>
      </c>
      <c r="B1312" s="13" t="s">
        <v>17</v>
      </c>
      <c r="C1312" s="14"/>
      <c r="D1312" s="13" t="s">
        <v>83</v>
      </c>
      <c r="E1312" s="27" t="s">
        <v>44</v>
      </c>
      <c r="F1312" s="27" t="s">
        <v>107</v>
      </c>
      <c r="G1312" s="28" t="s">
        <v>99</v>
      </c>
      <c r="H1312" s="35">
        <v>5726</v>
      </c>
      <c r="I1312" s="27">
        <v>11</v>
      </c>
      <c r="J1312" s="30">
        <v>11</v>
      </c>
      <c r="K1312" s="35">
        <f t="shared" si="140"/>
        <v>520.5454545454545</v>
      </c>
      <c r="L1312" s="32">
        <v>36</v>
      </c>
      <c r="M1312" s="32">
        <v>3.9</v>
      </c>
      <c r="N1312" s="32">
        <v>31</v>
      </c>
      <c r="O1312" s="33">
        <v>0.5181</v>
      </c>
      <c r="P1312" s="34">
        <f t="shared" si="141"/>
        <v>269.69460000000004</v>
      </c>
      <c r="Q1312" s="31">
        <f t="shared" si="142"/>
        <v>206136</v>
      </c>
      <c r="R1312" s="36">
        <f t="shared" si="143"/>
        <v>22331.399999999998</v>
      </c>
      <c r="S1312" s="36">
        <f t="shared" si="144"/>
        <v>177506</v>
      </c>
      <c r="T1312" s="36">
        <f t="shared" si="145"/>
        <v>2966.6406000000002</v>
      </c>
      <c r="U1312" s="36">
        <f t="shared" si="146"/>
        <v>1544271.2796000002</v>
      </c>
    </row>
    <row r="1313" spans="1:21" s="27" customFormat="1" x14ac:dyDescent="0.2">
      <c r="A1313" s="13">
        <v>2017</v>
      </c>
      <c r="B1313" s="13" t="s">
        <v>39</v>
      </c>
      <c r="C1313" s="14"/>
      <c r="D1313" s="13" t="s">
        <v>83</v>
      </c>
      <c r="E1313" s="27" t="s">
        <v>44</v>
      </c>
      <c r="F1313" s="27" t="s">
        <v>107</v>
      </c>
      <c r="G1313" s="28" t="s">
        <v>99</v>
      </c>
      <c r="H1313" s="35">
        <v>98256</v>
      </c>
      <c r="I1313" s="27">
        <v>191</v>
      </c>
      <c r="J1313" s="30">
        <v>54</v>
      </c>
      <c r="K1313" s="35">
        <f t="shared" si="140"/>
        <v>1819.5555555555557</v>
      </c>
      <c r="L1313" s="32">
        <v>35.799999999999997</v>
      </c>
      <c r="M1313" s="32">
        <v>3.86</v>
      </c>
      <c r="N1313" s="32">
        <v>30.7</v>
      </c>
      <c r="O1313" s="33">
        <v>0.52059999999999995</v>
      </c>
      <c r="P1313" s="34">
        <f t="shared" si="141"/>
        <v>947.2606222222222</v>
      </c>
      <c r="Q1313" s="31">
        <f t="shared" si="142"/>
        <v>3517564.8</v>
      </c>
      <c r="R1313" s="36">
        <f t="shared" si="143"/>
        <v>379268.16</v>
      </c>
      <c r="S1313" s="36">
        <f t="shared" si="144"/>
        <v>3016459.1999999997</v>
      </c>
      <c r="T1313" s="36">
        <f t="shared" si="145"/>
        <v>51152.073599999996</v>
      </c>
      <c r="U1313" s="36">
        <f t="shared" si="146"/>
        <v>93074039.697066665</v>
      </c>
    </row>
    <row r="1314" spans="1:21" s="27" customFormat="1" x14ac:dyDescent="0.2">
      <c r="A1314" s="13">
        <v>2017</v>
      </c>
      <c r="B1314" s="13" t="s">
        <v>39</v>
      </c>
      <c r="C1314" s="14"/>
      <c r="D1314" s="13" t="s">
        <v>83</v>
      </c>
      <c r="E1314" s="27" t="s">
        <v>44</v>
      </c>
      <c r="F1314" s="27" t="s">
        <v>23</v>
      </c>
      <c r="G1314" s="28" t="s">
        <v>78</v>
      </c>
      <c r="H1314" s="35">
        <v>99722</v>
      </c>
      <c r="I1314" s="27">
        <v>207</v>
      </c>
      <c r="J1314" s="30">
        <v>70</v>
      </c>
      <c r="K1314" s="35">
        <f t="shared" si="140"/>
        <v>1424.6</v>
      </c>
      <c r="L1314" s="32">
        <v>34.799999999999997</v>
      </c>
      <c r="M1314" s="32">
        <v>3.2</v>
      </c>
      <c r="N1314" s="32">
        <v>28</v>
      </c>
      <c r="O1314" s="33">
        <v>0.48270000000000002</v>
      </c>
      <c r="P1314" s="34">
        <f t="shared" si="141"/>
        <v>687.65441999999996</v>
      </c>
      <c r="Q1314" s="31">
        <f t="shared" si="142"/>
        <v>3470325.5999999996</v>
      </c>
      <c r="R1314" s="36">
        <f t="shared" si="143"/>
        <v>319110.40000000002</v>
      </c>
      <c r="S1314" s="36">
        <f t="shared" si="144"/>
        <v>2792216</v>
      </c>
      <c r="T1314" s="36">
        <f t="shared" si="145"/>
        <v>48135.809399999998</v>
      </c>
      <c r="U1314" s="36">
        <f t="shared" si="146"/>
        <v>68574274.071239993</v>
      </c>
    </row>
    <row r="1315" spans="1:21" s="27" customFormat="1" x14ac:dyDescent="0.2">
      <c r="A1315" s="13">
        <v>2017</v>
      </c>
      <c r="B1315" s="13" t="s">
        <v>17</v>
      </c>
      <c r="C1315" s="14"/>
      <c r="D1315" s="13"/>
      <c r="E1315" s="27" t="s">
        <v>45</v>
      </c>
      <c r="F1315" s="27" t="s">
        <v>113</v>
      </c>
      <c r="G1315" s="28" t="s">
        <v>78</v>
      </c>
      <c r="H1315" s="35">
        <v>74352</v>
      </c>
      <c r="I1315" s="27">
        <v>154</v>
      </c>
      <c r="J1315" s="30">
        <v>158</v>
      </c>
      <c r="K1315" s="35">
        <f t="shared" si="140"/>
        <v>470.58227848101268</v>
      </c>
      <c r="L1315" s="32">
        <v>34</v>
      </c>
      <c r="M1315" s="32">
        <v>4.5</v>
      </c>
      <c r="N1315" s="32">
        <v>28</v>
      </c>
      <c r="O1315" s="33">
        <v>0.50739999999999996</v>
      </c>
      <c r="P1315" s="34">
        <f t="shared" si="141"/>
        <v>238.77344810126581</v>
      </c>
      <c r="Q1315" s="31">
        <f t="shared" si="142"/>
        <v>2527968</v>
      </c>
      <c r="R1315" s="36">
        <f t="shared" si="143"/>
        <v>334584</v>
      </c>
      <c r="S1315" s="36">
        <f t="shared" si="144"/>
        <v>2081856</v>
      </c>
      <c r="T1315" s="36">
        <f t="shared" si="145"/>
        <v>37726.2048</v>
      </c>
      <c r="U1315" s="36">
        <f t="shared" si="146"/>
        <v>17753283.413225316</v>
      </c>
    </row>
    <row r="1316" spans="1:21" s="27" customFormat="1" x14ac:dyDescent="0.2">
      <c r="A1316" s="13">
        <v>2017</v>
      </c>
      <c r="B1316" s="13" t="s">
        <v>41</v>
      </c>
      <c r="C1316" s="14"/>
      <c r="D1316" s="13" t="s">
        <v>82</v>
      </c>
      <c r="E1316" s="27" t="s">
        <v>44</v>
      </c>
      <c r="F1316" s="27" t="s">
        <v>63</v>
      </c>
      <c r="G1316" s="28" t="s">
        <v>99</v>
      </c>
      <c r="H1316" s="35">
        <v>63470</v>
      </c>
      <c r="I1316" s="27">
        <v>127</v>
      </c>
      <c r="J1316" s="30">
        <v>38</v>
      </c>
      <c r="K1316" s="35">
        <f t="shared" si="140"/>
        <v>1670.2631578947369</v>
      </c>
      <c r="L1316" s="32">
        <v>37.200000000000003</v>
      </c>
      <c r="M1316" s="32">
        <v>4.2</v>
      </c>
      <c r="N1316" s="32">
        <v>31.5</v>
      </c>
      <c r="O1316" s="33">
        <v>0.52769999999999995</v>
      </c>
      <c r="P1316" s="34">
        <f t="shared" si="141"/>
        <v>881.39786842105264</v>
      </c>
      <c r="Q1316" s="31">
        <f t="shared" si="142"/>
        <v>2361084</v>
      </c>
      <c r="R1316" s="36">
        <f t="shared" si="143"/>
        <v>266574</v>
      </c>
      <c r="S1316" s="36">
        <f t="shared" si="144"/>
        <v>1999305</v>
      </c>
      <c r="T1316" s="36">
        <f t="shared" si="145"/>
        <v>33493.118999999999</v>
      </c>
      <c r="U1316" s="36">
        <f t="shared" si="146"/>
        <v>55942322.708684213</v>
      </c>
    </row>
    <row r="1317" spans="1:21" s="27" customFormat="1" x14ac:dyDescent="0.2">
      <c r="A1317" s="13">
        <v>2017</v>
      </c>
      <c r="B1317" s="13" t="s">
        <v>39</v>
      </c>
      <c r="C1317" s="14"/>
      <c r="D1317" s="13" t="s">
        <v>83</v>
      </c>
      <c r="E1317" s="27" t="s">
        <v>44</v>
      </c>
      <c r="F1317" s="27" t="s">
        <v>52</v>
      </c>
      <c r="G1317" s="28" t="s">
        <v>87</v>
      </c>
      <c r="H1317" s="35">
        <v>124411</v>
      </c>
      <c r="I1317" s="27">
        <v>271</v>
      </c>
      <c r="J1317" s="30">
        <v>120</v>
      </c>
      <c r="K1317" s="35">
        <f t="shared" si="140"/>
        <v>1036.7583333333334</v>
      </c>
      <c r="L1317" s="32">
        <v>36.72</v>
      </c>
      <c r="M1317" s="32">
        <v>3.53</v>
      </c>
      <c r="N1317" s="32">
        <v>32.130000000000003</v>
      </c>
      <c r="O1317" s="33">
        <v>0.54100000000000004</v>
      </c>
      <c r="P1317" s="34">
        <f t="shared" si="141"/>
        <v>560.88625833333344</v>
      </c>
      <c r="Q1317" s="31">
        <f t="shared" si="142"/>
        <v>4568371.92</v>
      </c>
      <c r="R1317" s="36">
        <f t="shared" si="143"/>
        <v>439170.82999999996</v>
      </c>
      <c r="S1317" s="36">
        <f t="shared" si="144"/>
        <v>3997325.43</v>
      </c>
      <c r="T1317" s="36">
        <f t="shared" si="145"/>
        <v>67306.35100000001</v>
      </c>
      <c r="U1317" s="36">
        <f t="shared" si="146"/>
        <v>69780420.28550835</v>
      </c>
    </row>
    <row r="1318" spans="1:21" s="27" customFormat="1" x14ac:dyDescent="0.2">
      <c r="A1318" s="13">
        <v>2017</v>
      </c>
      <c r="B1318" s="13" t="s">
        <v>17</v>
      </c>
      <c r="C1318" s="14"/>
      <c r="D1318" s="13" t="s">
        <v>83</v>
      </c>
      <c r="E1318" s="27" t="s">
        <v>44</v>
      </c>
      <c r="F1318" s="27" t="s">
        <v>52</v>
      </c>
      <c r="G1318" s="28" t="s">
        <v>87</v>
      </c>
      <c r="H1318" s="35">
        <v>44408</v>
      </c>
      <c r="I1318" s="27">
        <v>96</v>
      </c>
      <c r="J1318" s="30">
        <v>100</v>
      </c>
      <c r="K1318" s="35">
        <f t="shared" si="140"/>
        <v>444.08</v>
      </c>
      <c r="L1318" s="32">
        <v>33.770000000000003</v>
      </c>
      <c r="M1318" s="32">
        <v>3.75</v>
      </c>
      <c r="N1318" s="32">
        <v>28.56</v>
      </c>
      <c r="O1318" s="33">
        <v>0.49990000000000001</v>
      </c>
      <c r="P1318" s="34">
        <f t="shared" si="141"/>
        <v>221.99559199999999</v>
      </c>
      <c r="Q1318" s="31">
        <f t="shared" si="142"/>
        <v>1499658.1600000001</v>
      </c>
      <c r="R1318" s="36">
        <f t="shared" si="143"/>
        <v>166530</v>
      </c>
      <c r="S1318" s="36">
        <f t="shared" si="144"/>
        <v>1268292.48</v>
      </c>
      <c r="T1318" s="36">
        <f t="shared" si="145"/>
        <v>22199.5592</v>
      </c>
      <c r="U1318" s="36">
        <f t="shared" si="146"/>
        <v>9858380.2495360002</v>
      </c>
    </row>
    <row r="1319" spans="1:21" s="27" customFormat="1" x14ac:dyDescent="0.2">
      <c r="A1319" s="13">
        <v>2017</v>
      </c>
      <c r="B1319" s="13" t="s">
        <v>17</v>
      </c>
      <c r="C1319" s="14"/>
      <c r="D1319" s="13" t="s">
        <v>83</v>
      </c>
      <c r="E1319" s="27" t="s">
        <v>44</v>
      </c>
      <c r="F1319" s="27" t="s">
        <v>52</v>
      </c>
      <c r="G1319" s="28" t="s">
        <v>87</v>
      </c>
      <c r="H1319" s="35">
        <v>114120</v>
      </c>
      <c r="I1319" s="27">
        <v>241</v>
      </c>
      <c r="J1319" s="30">
        <v>269</v>
      </c>
      <c r="K1319" s="35">
        <f t="shared" si="140"/>
        <v>424.23791821561338</v>
      </c>
      <c r="L1319" s="32">
        <v>33.68</v>
      </c>
      <c r="M1319" s="32">
        <v>4.4000000000000004</v>
      </c>
      <c r="N1319" s="32">
        <v>29.42</v>
      </c>
      <c r="O1319" s="33">
        <v>0.49680000000000002</v>
      </c>
      <c r="P1319" s="34">
        <f t="shared" si="141"/>
        <v>210.76139776951672</v>
      </c>
      <c r="Q1319" s="31">
        <f t="shared" si="142"/>
        <v>3843561.6</v>
      </c>
      <c r="R1319" s="36">
        <f t="shared" si="143"/>
        <v>502128.00000000006</v>
      </c>
      <c r="S1319" s="36">
        <f t="shared" si="144"/>
        <v>3357410.4000000004</v>
      </c>
      <c r="T1319" s="36">
        <f t="shared" si="145"/>
        <v>56694.815999999999</v>
      </c>
      <c r="U1319" s="36">
        <f t="shared" si="146"/>
        <v>24052090.713457249</v>
      </c>
    </row>
    <row r="1320" spans="1:21" s="27" customFormat="1" x14ac:dyDescent="0.2">
      <c r="A1320" s="13">
        <v>2017</v>
      </c>
      <c r="B1320" s="13" t="s">
        <v>17</v>
      </c>
      <c r="C1320" s="14"/>
      <c r="D1320" s="13" t="s">
        <v>83</v>
      </c>
      <c r="E1320" s="27" t="s">
        <v>44</v>
      </c>
      <c r="F1320" s="27" t="s">
        <v>27</v>
      </c>
      <c r="G1320" s="28" t="s">
        <v>87</v>
      </c>
      <c r="H1320" s="35">
        <v>135610</v>
      </c>
      <c r="I1320" s="27">
        <v>292</v>
      </c>
      <c r="J1320" s="30">
        <v>210</v>
      </c>
      <c r="K1320" s="35">
        <f t="shared" si="140"/>
        <v>645.76190476190482</v>
      </c>
      <c r="L1320" s="32">
        <v>34.5</v>
      </c>
      <c r="M1320" s="32">
        <v>3.88</v>
      </c>
      <c r="N1320" s="32">
        <v>29.8</v>
      </c>
      <c r="O1320" s="33">
        <v>0.50680000000000003</v>
      </c>
      <c r="P1320" s="34">
        <f t="shared" si="141"/>
        <v>327.27213333333333</v>
      </c>
      <c r="Q1320" s="31">
        <f t="shared" si="142"/>
        <v>4678545</v>
      </c>
      <c r="R1320" s="36">
        <f t="shared" si="143"/>
        <v>526166.79999999993</v>
      </c>
      <c r="S1320" s="36">
        <f t="shared" si="144"/>
        <v>4041178</v>
      </c>
      <c r="T1320" s="36">
        <f t="shared" si="145"/>
        <v>68727.148000000001</v>
      </c>
      <c r="U1320" s="36">
        <f t="shared" si="146"/>
        <v>44381374.001333334</v>
      </c>
    </row>
    <row r="1321" spans="1:21" s="27" customFormat="1" x14ac:dyDescent="0.2">
      <c r="A1321" s="13">
        <v>2017</v>
      </c>
      <c r="B1321" s="13" t="s">
        <v>17</v>
      </c>
      <c r="C1321" s="14"/>
      <c r="D1321" s="13" t="s">
        <v>83</v>
      </c>
      <c r="E1321" s="27" t="s">
        <v>44</v>
      </c>
      <c r="F1321" s="27" t="s">
        <v>22</v>
      </c>
      <c r="G1321" s="28" t="s">
        <v>78</v>
      </c>
      <c r="H1321" s="35">
        <v>207724</v>
      </c>
      <c r="I1321" s="27">
        <v>407</v>
      </c>
      <c r="J1321" s="30">
        <v>176</v>
      </c>
      <c r="K1321" s="35">
        <f t="shared" si="140"/>
        <v>1180.25</v>
      </c>
      <c r="L1321" s="32">
        <v>35.299999999999997</v>
      </c>
      <c r="M1321" s="32">
        <v>3.35</v>
      </c>
      <c r="N1321" s="32">
        <v>29.2</v>
      </c>
      <c r="O1321" s="33">
        <v>0.50780000000000003</v>
      </c>
      <c r="P1321" s="34">
        <f t="shared" si="141"/>
        <v>599.33095000000003</v>
      </c>
      <c r="Q1321" s="31">
        <f t="shared" si="142"/>
        <v>7332657.1999999993</v>
      </c>
      <c r="R1321" s="36">
        <f t="shared" si="143"/>
        <v>695875.4</v>
      </c>
      <c r="S1321" s="36">
        <f t="shared" si="144"/>
        <v>6065540.7999999998</v>
      </c>
      <c r="T1321" s="36">
        <f t="shared" si="145"/>
        <v>105482.24720000001</v>
      </c>
      <c r="U1321" s="36">
        <f t="shared" si="146"/>
        <v>124495422.25780001</v>
      </c>
    </row>
    <row r="1322" spans="1:21" s="27" customFormat="1" x14ac:dyDescent="0.2">
      <c r="A1322" s="13">
        <v>2017</v>
      </c>
      <c r="B1322" s="13" t="s">
        <v>17</v>
      </c>
      <c r="C1322" s="14"/>
      <c r="D1322" s="13" t="s">
        <v>83</v>
      </c>
      <c r="E1322" s="27" t="s">
        <v>44</v>
      </c>
      <c r="F1322" s="27" t="s">
        <v>22</v>
      </c>
      <c r="G1322" s="28" t="s">
        <v>78</v>
      </c>
      <c r="H1322" s="35">
        <v>154885</v>
      </c>
      <c r="I1322" s="27">
        <v>304</v>
      </c>
      <c r="J1322" s="30">
        <v>190</v>
      </c>
      <c r="K1322" s="35">
        <f t="shared" si="140"/>
        <v>815.18421052631584</v>
      </c>
      <c r="L1322" s="32">
        <v>34.9</v>
      </c>
      <c r="M1322" s="32">
        <v>3.52</v>
      </c>
      <c r="N1322" s="32">
        <v>29.5</v>
      </c>
      <c r="O1322" s="33">
        <v>0.51839999999999997</v>
      </c>
      <c r="P1322" s="34">
        <f t="shared" si="141"/>
        <v>422.59149473684204</v>
      </c>
      <c r="Q1322" s="31">
        <f t="shared" si="142"/>
        <v>5405486.5</v>
      </c>
      <c r="R1322" s="36">
        <f t="shared" si="143"/>
        <v>545195.19999999995</v>
      </c>
      <c r="S1322" s="36">
        <f t="shared" si="144"/>
        <v>4569107.5</v>
      </c>
      <c r="T1322" s="36">
        <f t="shared" si="145"/>
        <v>80292.383999999991</v>
      </c>
      <c r="U1322" s="36">
        <f t="shared" si="146"/>
        <v>65453083.662315778</v>
      </c>
    </row>
    <row r="1323" spans="1:21" s="27" customFormat="1" x14ac:dyDescent="0.2">
      <c r="A1323" s="13">
        <v>2017</v>
      </c>
      <c r="B1323" s="13" t="s">
        <v>39</v>
      </c>
      <c r="C1323" s="14">
        <v>3.8</v>
      </c>
      <c r="D1323" s="13" t="s">
        <v>83</v>
      </c>
      <c r="E1323" s="27" t="s">
        <v>44</v>
      </c>
      <c r="F1323" s="27" t="s">
        <v>18</v>
      </c>
      <c r="G1323" s="28" t="s">
        <v>87</v>
      </c>
      <c r="H1323" s="35">
        <v>124625</v>
      </c>
      <c r="I1323" s="27">
        <v>254</v>
      </c>
      <c r="J1323" s="30">
        <v>90</v>
      </c>
      <c r="K1323" s="35">
        <f t="shared" si="140"/>
        <v>1384.7222222222222</v>
      </c>
      <c r="L1323" s="32">
        <v>36.200000000000003</v>
      </c>
      <c r="M1323" s="32">
        <v>3.24</v>
      </c>
      <c r="N1323" s="32">
        <v>32</v>
      </c>
      <c r="O1323" s="33">
        <v>0.50919999999999999</v>
      </c>
      <c r="P1323" s="34">
        <f t="shared" si="141"/>
        <v>705.1005555555555</v>
      </c>
      <c r="Q1323" s="31">
        <f t="shared" si="142"/>
        <v>4511425</v>
      </c>
      <c r="R1323" s="36">
        <f t="shared" si="143"/>
        <v>403785</v>
      </c>
      <c r="S1323" s="36">
        <f t="shared" si="144"/>
        <v>3988000</v>
      </c>
      <c r="T1323" s="36">
        <f t="shared" si="145"/>
        <v>63459.049999999996</v>
      </c>
      <c r="U1323" s="36">
        <f t="shared" si="146"/>
        <v>87873156.736111104</v>
      </c>
    </row>
    <row r="1324" spans="1:21" s="27" customFormat="1" x14ac:dyDescent="0.2">
      <c r="A1324" s="13">
        <v>2017</v>
      </c>
      <c r="B1324" s="13" t="s">
        <v>19</v>
      </c>
      <c r="C1324" s="14">
        <v>3</v>
      </c>
      <c r="D1324" s="13" t="s">
        <v>83</v>
      </c>
      <c r="E1324" s="27" t="s">
        <v>44</v>
      </c>
      <c r="F1324" s="27" t="s">
        <v>18</v>
      </c>
      <c r="G1324" s="28" t="s">
        <v>99</v>
      </c>
      <c r="H1324" s="35">
        <v>95331</v>
      </c>
      <c r="I1324" s="27">
        <v>194</v>
      </c>
      <c r="J1324" s="30">
        <v>78</v>
      </c>
      <c r="K1324" s="35">
        <f t="shared" si="140"/>
        <v>1222.1923076923076</v>
      </c>
      <c r="L1324" s="32">
        <v>36.299999999999997</v>
      </c>
      <c r="M1324" s="32">
        <v>3.25</v>
      </c>
      <c r="N1324" s="32">
        <v>32.5</v>
      </c>
      <c r="O1324" s="33">
        <v>0.48809999999999998</v>
      </c>
      <c r="P1324" s="34">
        <f t="shared" si="141"/>
        <v>596.55206538461539</v>
      </c>
      <c r="Q1324" s="31">
        <f t="shared" si="142"/>
        <v>3460515.3</v>
      </c>
      <c r="R1324" s="36">
        <f t="shared" si="143"/>
        <v>309825.75</v>
      </c>
      <c r="S1324" s="36">
        <f t="shared" si="144"/>
        <v>3098257.5</v>
      </c>
      <c r="T1324" s="36">
        <f t="shared" si="145"/>
        <v>46531.061099999999</v>
      </c>
      <c r="U1324" s="36">
        <f t="shared" si="146"/>
        <v>56869904.945180766</v>
      </c>
    </row>
    <row r="1325" spans="1:21" s="27" customFormat="1" x14ac:dyDescent="0.2">
      <c r="A1325" s="13">
        <v>2017</v>
      </c>
      <c r="B1325" s="13" t="s">
        <v>17</v>
      </c>
      <c r="C1325" s="14"/>
      <c r="D1325" s="13" t="s">
        <v>83</v>
      </c>
      <c r="E1325" s="27" t="s">
        <v>44</v>
      </c>
      <c r="F1325" s="27" t="s">
        <v>18</v>
      </c>
      <c r="G1325" s="28" t="s">
        <v>87</v>
      </c>
      <c r="H1325" s="35">
        <v>70314</v>
      </c>
      <c r="I1325" s="27">
        <v>143</v>
      </c>
      <c r="J1325" s="30">
        <v>96</v>
      </c>
      <c r="K1325" s="35">
        <f t="shared" si="140"/>
        <v>732.4375</v>
      </c>
      <c r="L1325" s="32">
        <v>33.9</v>
      </c>
      <c r="M1325" s="32">
        <v>3.91</v>
      </c>
      <c r="N1325" s="32">
        <v>29.8</v>
      </c>
      <c r="O1325" s="33">
        <v>0.49690000000000001</v>
      </c>
      <c r="P1325" s="34">
        <f t="shared" si="141"/>
        <v>363.94819374999997</v>
      </c>
      <c r="Q1325" s="31">
        <f t="shared" si="142"/>
        <v>2383644.6</v>
      </c>
      <c r="R1325" s="36">
        <f t="shared" si="143"/>
        <v>274927.74</v>
      </c>
      <c r="S1325" s="36">
        <f t="shared" si="144"/>
        <v>2095357.2</v>
      </c>
      <c r="T1325" s="36">
        <f t="shared" si="145"/>
        <v>34939.026599999997</v>
      </c>
      <c r="U1325" s="36">
        <f t="shared" si="146"/>
        <v>25590653.295337498</v>
      </c>
    </row>
    <row r="1326" spans="1:21" s="27" customFormat="1" x14ac:dyDescent="0.2">
      <c r="A1326" s="13">
        <v>2017</v>
      </c>
      <c r="B1326" s="13" t="s">
        <v>17</v>
      </c>
      <c r="C1326" s="14"/>
      <c r="D1326" s="13" t="s">
        <v>83</v>
      </c>
      <c r="E1326" s="27" t="s">
        <v>44</v>
      </c>
      <c r="F1326" s="27" t="s">
        <v>18</v>
      </c>
      <c r="G1326" s="28" t="s">
        <v>86</v>
      </c>
      <c r="H1326" s="35">
        <v>86658</v>
      </c>
      <c r="I1326" s="27">
        <v>178</v>
      </c>
      <c r="J1326" s="30">
        <v>100</v>
      </c>
      <c r="K1326" s="35">
        <f t="shared" si="140"/>
        <v>866.58</v>
      </c>
      <c r="L1326" s="32">
        <v>34.5</v>
      </c>
      <c r="M1326" s="32">
        <v>3.54</v>
      </c>
      <c r="N1326" s="32">
        <v>31.1</v>
      </c>
      <c r="O1326" s="33">
        <v>0.48749999999999999</v>
      </c>
      <c r="P1326" s="34">
        <f t="shared" si="141"/>
        <v>422.45775000000003</v>
      </c>
      <c r="Q1326" s="31">
        <f t="shared" si="142"/>
        <v>2989701</v>
      </c>
      <c r="R1326" s="36">
        <f t="shared" si="143"/>
        <v>306769.32</v>
      </c>
      <c r="S1326" s="36">
        <f t="shared" si="144"/>
        <v>2695063.8000000003</v>
      </c>
      <c r="T1326" s="36">
        <f t="shared" si="145"/>
        <v>42245.775000000001</v>
      </c>
      <c r="U1326" s="36">
        <f t="shared" si="146"/>
        <v>36609343.699500002</v>
      </c>
    </row>
    <row r="1327" spans="1:21" s="27" customFormat="1" x14ac:dyDescent="0.2">
      <c r="A1327" s="13">
        <v>2017</v>
      </c>
      <c r="B1327" s="13" t="s">
        <v>17</v>
      </c>
      <c r="C1327" s="14"/>
      <c r="D1327" s="13" t="s">
        <v>83</v>
      </c>
      <c r="E1327" s="27" t="s">
        <v>44</v>
      </c>
      <c r="F1327" s="27" t="s">
        <v>21</v>
      </c>
      <c r="G1327" s="28" t="s">
        <v>87</v>
      </c>
      <c r="H1327" s="35">
        <v>61754</v>
      </c>
      <c r="I1327" s="27">
        <v>125</v>
      </c>
      <c r="J1327" s="30">
        <v>66</v>
      </c>
      <c r="K1327" s="35">
        <f t="shared" si="140"/>
        <v>935.66666666666663</v>
      </c>
      <c r="L1327" s="32">
        <v>34.799999999999997</v>
      </c>
      <c r="M1327" s="32">
        <v>3.68</v>
      </c>
      <c r="N1327" s="32">
        <v>31.7</v>
      </c>
      <c r="O1327" s="33">
        <v>0.52249999999999996</v>
      </c>
      <c r="P1327" s="34">
        <f t="shared" si="141"/>
        <v>488.88583333333327</v>
      </c>
      <c r="Q1327" s="31">
        <f t="shared" si="142"/>
        <v>2149039.1999999997</v>
      </c>
      <c r="R1327" s="36">
        <f t="shared" si="143"/>
        <v>227254.72</v>
      </c>
      <c r="S1327" s="36">
        <f t="shared" si="144"/>
        <v>1957601.8</v>
      </c>
      <c r="T1327" s="36">
        <f t="shared" si="145"/>
        <v>32266.464999999997</v>
      </c>
      <c r="U1327" s="36">
        <f t="shared" si="146"/>
        <v>30190655.751666661</v>
      </c>
    </row>
    <row r="1328" spans="1:21" s="27" customFormat="1" x14ac:dyDescent="0.2">
      <c r="A1328" s="13">
        <v>2017</v>
      </c>
      <c r="B1328" s="13" t="s">
        <v>17</v>
      </c>
      <c r="C1328" s="14"/>
      <c r="D1328" s="13" t="s">
        <v>83</v>
      </c>
      <c r="E1328" s="27" t="s">
        <v>44</v>
      </c>
      <c r="F1328" s="27" t="s">
        <v>21</v>
      </c>
      <c r="G1328" s="28" t="s">
        <v>78</v>
      </c>
      <c r="H1328" s="35">
        <v>69838</v>
      </c>
      <c r="I1328" s="27">
        <v>146</v>
      </c>
      <c r="J1328" s="30">
        <v>112</v>
      </c>
      <c r="K1328" s="35">
        <f t="shared" si="140"/>
        <v>623.55357142857144</v>
      </c>
      <c r="L1328" s="32">
        <v>34.299999999999997</v>
      </c>
      <c r="M1328" s="32">
        <v>3.42</v>
      </c>
      <c r="N1328" s="32">
        <v>29.5</v>
      </c>
      <c r="O1328" s="33">
        <v>0.4975</v>
      </c>
      <c r="P1328" s="34">
        <f t="shared" si="141"/>
        <v>310.21790178571428</v>
      </c>
      <c r="Q1328" s="31">
        <f t="shared" si="142"/>
        <v>2395443.4</v>
      </c>
      <c r="R1328" s="36">
        <f t="shared" si="143"/>
        <v>238845.96</v>
      </c>
      <c r="S1328" s="36">
        <f t="shared" si="144"/>
        <v>2060221</v>
      </c>
      <c r="T1328" s="36">
        <f t="shared" si="145"/>
        <v>34744.404999999999</v>
      </c>
      <c r="U1328" s="36">
        <f t="shared" si="146"/>
        <v>21664997.824910715</v>
      </c>
    </row>
    <row r="1329" spans="1:21" s="27" customFormat="1" x14ac:dyDescent="0.2">
      <c r="A1329" s="13">
        <v>2017</v>
      </c>
      <c r="B1329" s="13" t="s">
        <v>17</v>
      </c>
      <c r="C1329" s="14"/>
      <c r="D1329" s="13" t="s">
        <v>83</v>
      </c>
      <c r="E1329" s="27" t="s">
        <v>44</v>
      </c>
      <c r="F1329" s="27" t="s">
        <v>21</v>
      </c>
      <c r="G1329" s="28" t="s">
        <v>78</v>
      </c>
      <c r="H1329" s="35">
        <v>88132</v>
      </c>
      <c r="I1329" s="27">
        <v>186</v>
      </c>
      <c r="J1329" s="30">
        <v>188</v>
      </c>
      <c r="K1329" s="35">
        <f t="shared" si="140"/>
        <v>468.78723404255317</v>
      </c>
      <c r="L1329" s="32">
        <v>33</v>
      </c>
      <c r="M1329" s="32">
        <v>3.7</v>
      </c>
      <c r="N1329" s="32">
        <v>28.6</v>
      </c>
      <c r="O1329" s="33">
        <v>0.48149999999999998</v>
      </c>
      <c r="P1329" s="34">
        <f t="shared" si="141"/>
        <v>225.72105319148935</v>
      </c>
      <c r="Q1329" s="31">
        <f t="shared" si="142"/>
        <v>2908356</v>
      </c>
      <c r="R1329" s="36">
        <f t="shared" si="143"/>
        <v>326088.40000000002</v>
      </c>
      <c r="S1329" s="36">
        <f t="shared" si="144"/>
        <v>2520575.2000000002</v>
      </c>
      <c r="T1329" s="36">
        <f t="shared" si="145"/>
        <v>42435.557999999997</v>
      </c>
      <c r="U1329" s="36">
        <f t="shared" si="146"/>
        <v>19893247.859872337</v>
      </c>
    </row>
    <row r="1330" spans="1:21" s="27" customFormat="1" x14ac:dyDescent="0.2">
      <c r="A1330" s="13">
        <v>2017</v>
      </c>
      <c r="B1330" s="13" t="s">
        <v>17</v>
      </c>
      <c r="C1330" s="14"/>
      <c r="D1330" s="13" t="s">
        <v>83</v>
      </c>
      <c r="E1330" s="27" t="s">
        <v>44</v>
      </c>
      <c r="F1330" s="27" t="s">
        <v>21</v>
      </c>
      <c r="G1330" s="28" t="s">
        <v>78</v>
      </c>
      <c r="H1330" s="35">
        <v>52974</v>
      </c>
      <c r="I1330" s="27">
        <v>111</v>
      </c>
      <c r="J1330" s="30">
        <v>80.599999999999994</v>
      </c>
      <c r="K1330" s="35">
        <f t="shared" si="140"/>
        <v>657.24565756823824</v>
      </c>
      <c r="L1330" s="32">
        <v>34.200000000000003</v>
      </c>
      <c r="M1330" s="32">
        <v>3.42</v>
      </c>
      <c r="N1330" s="32">
        <v>29.4</v>
      </c>
      <c r="O1330" s="33">
        <v>0.49390000000000001</v>
      </c>
      <c r="P1330" s="34">
        <f t="shared" si="141"/>
        <v>324.61363027295289</v>
      </c>
      <c r="Q1330" s="31">
        <f t="shared" si="142"/>
        <v>1811710.8</v>
      </c>
      <c r="R1330" s="36">
        <f t="shared" si="143"/>
        <v>181171.08</v>
      </c>
      <c r="S1330" s="36">
        <f t="shared" si="144"/>
        <v>1557435.5999999999</v>
      </c>
      <c r="T1330" s="36">
        <f t="shared" si="145"/>
        <v>26163.8586</v>
      </c>
      <c r="U1330" s="36">
        <f t="shared" si="146"/>
        <v>17196082.450079408</v>
      </c>
    </row>
    <row r="1331" spans="1:21" s="27" customFormat="1" x14ac:dyDescent="0.2">
      <c r="A1331" s="13">
        <v>2017</v>
      </c>
      <c r="B1331" s="13" t="s">
        <v>17</v>
      </c>
      <c r="C1331" s="14"/>
      <c r="D1331" s="13" t="s">
        <v>83</v>
      </c>
      <c r="E1331" s="27" t="s">
        <v>44</v>
      </c>
      <c r="F1331" s="27" t="s">
        <v>21</v>
      </c>
      <c r="G1331" s="28" t="s">
        <v>86</v>
      </c>
      <c r="H1331" s="35">
        <v>115482</v>
      </c>
      <c r="I1331" s="27">
        <v>239</v>
      </c>
      <c r="J1331" s="30">
        <v>162</v>
      </c>
      <c r="K1331" s="35">
        <f t="shared" si="140"/>
        <v>712.85185185185185</v>
      </c>
      <c r="L1331" s="32">
        <v>34.4</v>
      </c>
      <c r="M1331" s="32">
        <v>3.98</v>
      </c>
      <c r="N1331" s="32">
        <v>31.3</v>
      </c>
      <c r="O1331" s="33">
        <v>0.51780000000000004</v>
      </c>
      <c r="P1331" s="34">
        <f t="shared" si="141"/>
        <v>369.11468888888891</v>
      </c>
      <c r="Q1331" s="31">
        <f t="shared" si="142"/>
        <v>3972580.8</v>
      </c>
      <c r="R1331" s="36">
        <f t="shared" si="143"/>
        <v>459618.36</v>
      </c>
      <c r="S1331" s="36">
        <f t="shared" si="144"/>
        <v>3614586.6</v>
      </c>
      <c r="T1331" s="36">
        <f t="shared" si="145"/>
        <v>59796.579600000005</v>
      </c>
      <c r="U1331" s="36">
        <f t="shared" si="146"/>
        <v>42626102.502266668</v>
      </c>
    </row>
    <row r="1332" spans="1:21" s="27" customFormat="1" x14ac:dyDescent="0.2">
      <c r="A1332" s="13">
        <v>2017</v>
      </c>
      <c r="B1332" s="13" t="s">
        <v>17</v>
      </c>
      <c r="C1332" s="14"/>
      <c r="D1332" s="13" t="s">
        <v>83</v>
      </c>
      <c r="E1332" s="27" t="s">
        <v>44</v>
      </c>
      <c r="F1332" s="27" t="s">
        <v>21</v>
      </c>
      <c r="G1332" s="28" t="s">
        <v>78</v>
      </c>
      <c r="H1332" s="35">
        <v>25287</v>
      </c>
      <c r="I1332" s="27">
        <v>53</v>
      </c>
      <c r="J1332" s="30">
        <v>40</v>
      </c>
      <c r="K1332" s="35">
        <f t="shared" si="140"/>
        <v>632.17499999999995</v>
      </c>
      <c r="L1332" s="32">
        <v>33.9</v>
      </c>
      <c r="M1332" s="32">
        <v>3.55</v>
      </c>
      <c r="N1332" s="32">
        <v>29.5</v>
      </c>
      <c r="O1332" s="33">
        <v>0.50060000000000004</v>
      </c>
      <c r="P1332" s="34">
        <f t="shared" si="141"/>
        <v>316.46680500000002</v>
      </c>
      <c r="Q1332" s="31">
        <f t="shared" si="142"/>
        <v>857229.29999999993</v>
      </c>
      <c r="R1332" s="36">
        <f t="shared" si="143"/>
        <v>89768.849999999991</v>
      </c>
      <c r="S1332" s="36">
        <f t="shared" si="144"/>
        <v>745966.5</v>
      </c>
      <c r="T1332" s="36">
        <f t="shared" si="145"/>
        <v>12658.672200000001</v>
      </c>
      <c r="U1332" s="36">
        <f t="shared" si="146"/>
        <v>8002496.0980350003</v>
      </c>
    </row>
    <row r="1333" spans="1:21" s="27" customFormat="1" x14ac:dyDescent="0.2">
      <c r="A1333" s="13">
        <v>2017</v>
      </c>
      <c r="B1333" s="13" t="s">
        <v>17</v>
      </c>
      <c r="C1333" s="14"/>
      <c r="D1333" s="13" t="s">
        <v>83</v>
      </c>
      <c r="E1333" s="27" t="s">
        <v>44</v>
      </c>
      <c r="F1333" s="27" t="s">
        <v>21</v>
      </c>
      <c r="G1333" s="28" t="s">
        <v>78</v>
      </c>
      <c r="H1333" s="35">
        <v>88157</v>
      </c>
      <c r="I1333" s="27">
        <v>184</v>
      </c>
      <c r="J1333" s="30">
        <v>202</v>
      </c>
      <c r="K1333" s="35">
        <f t="shared" si="140"/>
        <v>436.4207920792079</v>
      </c>
      <c r="L1333" s="32">
        <v>33.799999999999997</v>
      </c>
      <c r="M1333" s="32">
        <v>3.54</v>
      </c>
      <c r="N1333" s="32">
        <v>29.2</v>
      </c>
      <c r="O1333" s="33">
        <v>0.49569999999999997</v>
      </c>
      <c r="P1333" s="34">
        <f t="shared" si="141"/>
        <v>216.33378663366335</v>
      </c>
      <c r="Q1333" s="31">
        <f t="shared" si="142"/>
        <v>2979706.5999999996</v>
      </c>
      <c r="R1333" s="36">
        <f t="shared" si="143"/>
        <v>312075.78000000003</v>
      </c>
      <c r="S1333" s="36">
        <f t="shared" si="144"/>
        <v>2574184.4</v>
      </c>
      <c r="T1333" s="36">
        <f t="shared" si="145"/>
        <v>43699.424899999998</v>
      </c>
      <c r="U1333" s="36">
        <f t="shared" si="146"/>
        <v>19071337.628263861</v>
      </c>
    </row>
    <row r="1334" spans="1:21" s="27" customFormat="1" x14ac:dyDescent="0.2">
      <c r="A1334" s="13">
        <v>2017</v>
      </c>
      <c r="B1334" s="13" t="s">
        <v>17</v>
      </c>
      <c r="C1334" s="14"/>
      <c r="D1334" s="13" t="s">
        <v>83</v>
      </c>
      <c r="E1334" s="27" t="s">
        <v>44</v>
      </c>
      <c r="F1334" s="27" t="s">
        <v>21</v>
      </c>
      <c r="G1334" s="28" t="s">
        <v>78</v>
      </c>
      <c r="H1334" s="35">
        <v>61947</v>
      </c>
      <c r="I1334" s="27">
        <v>128</v>
      </c>
      <c r="J1334" s="30">
        <v>160</v>
      </c>
      <c r="K1334" s="35">
        <f t="shared" si="140"/>
        <v>387.16874999999999</v>
      </c>
      <c r="L1334" s="32">
        <v>34</v>
      </c>
      <c r="M1334" s="32">
        <v>3.53</v>
      </c>
      <c r="N1334" s="32">
        <v>29.3</v>
      </c>
      <c r="O1334" s="33">
        <v>0.48320000000000002</v>
      </c>
      <c r="P1334" s="34">
        <f t="shared" si="141"/>
        <v>187.07994000000002</v>
      </c>
      <c r="Q1334" s="31">
        <f t="shared" si="142"/>
        <v>2106198</v>
      </c>
      <c r="R1334" s="36">
        <f t="shared" si="143"/>
        <v>218672.90999999997</v>
      </c>
      <c r="S1334" s="36">
        <f t="shared" si="144"/>
        <v>1815047.1</v>
      </c>
      <c r="T1334" s="36">
        <f t="shared" si="145"/>
        <v>29932.790400000002</v>
      </c>
      <c r="U1334" s="36">
        <f t="shared" si="146"/>
        <v>11589041.043180002</v>
      </c>
    </row>
    <row r="1335" spans="1:21" s="27" customFormat="1" x14ac:dyDescent="0.2">
      <c r="A1335" s="13">
        <v>2017</v>
      </c>
      <c r="B1335" s="13" t="s">
        <v>19</v>
      </c>
      <c r="C1335" s="14">
        <v>2.5</v>
      </c>
      <c r="D1335" s="13" t="s">
        <v>83</v>
      </c>
      <c r="E1335" s="27" t="s">
        <v>44</v>
      </c>
      <c r="F1335" s="27" t="s">
        <v>105</v>
      </c>
      <c r="G1335" s="28" t="s">
        <v>99</v>
      </c>
      <c r="H1335" s="35">
        <v>64776</v>
      </c>
      <c r="I1335" s="27">
        <v>131</v>
      </c>
      <c r="J1335" s="30">
        <v>52</v>
      </c>
      <c r="K1335" s="35">
        <f t="shared" si="140"/>
        <v>1245.6923076923076</v>
      </c>
      <c r="L1335" s="32">
        <v>35.5</v>
      </c>
      <c r="M1335" s="32">
        <v>3.44</v>
      </c>
      <c r="N1335" s="32">
        <v>32.700000000000003</v>
      </c>
      <c r="O1335" s="33">
        <v>0.51149999999999995</v>
      </c>
      <c r="P1335" s="34">
        <f t="shared" si="141"/>
        <v>637.17161538461539</v>
      </c>
      <c r="Q1335" s="31">
        <f t="shared" si="142"/>
        <v>2299548</v>
      </c>
      <c r="R1335" s="36">
        <f t="shared" si="143"/>
        <v>222829.44</v>
      </c>
      <c r="S1335" s="36">
        <f t="shared" si="144"/>
        <v>2118175.2000000002</v>
      </c>
      <c r="T1335" s="36">
        <f t="shared" si="145"/>
        <v>33132.923999999999</v>
      </c>
      <c r="U1335" s="36">
        <f t="shared" si="146"/>
        <v>41273428.558153845</v>
      </c>
    </row>
    <row r="1336" spans="1:21" s="27" customFormat="1" x14ac:dyDescent="0.2">
      <c r="A1336" s="13">
        <v>2017</v>
      </c>
      <c r="B1336" s="13" t="s">
        <v>17</v>
      </c>
      <c r="C1336" s="14"/>
      <c r="D1336" s="13" t="s">
        <v>83</v>
      </c>
      <c r="E1336" s="27" t="s">
        <v>44</v>
      </c>
      <c r="F1336" s="27" t="s">
        <v>105</v>
      </c>
      <c r="G1336" s="28" t="s">
        <v>78</v>
      </c>
      <c r="H1336" s="35">
        <v>38522</v>
      </c>
      <c r="I1336" s="27">
        <v>79</v>
      </c>
      <c r="J1336" s="30">
        <v>55</v>
      </c>
      <c r="K1336" s="35">
        <f t="shared" si="140"/>
        <v>700.4</v>
      </c>
      <c r="L1336" s="32">
        <v>34.299999999999997</v>
      </c>
      <c r="M1336" s="32">
        <v>3.54</v>
      </c>
      <c r="N1336" s="32">
        <v>29.3</v>
      </c>
      <c r="O1336" s="33">
        <v>0.50619999999999998</v>
      </c>
      <c r="P1336" s="34">
        <f t="shared" si="141"/>
        <v>354.54248000000001</v>
      </c>
      <c r="Q1336" s="31">
        <f t="shared" si="142"/>
        <v>1321304.5999999999</v>
      </c>
      <c r="R1336" s="36">
        <f t="shared" si="143"/>
        <v>136367.88</v>
      </c>
      <c r="S1336" s="36">
        <f t="shared" si="144"/>
        <v>1128694.6000000001</v>
      </c>
      <c r="T1336" s="36">
        <f t="shared" si="145"/>
        <v>19499.8364</v>
      </c>
      <c r="U1336" s="36">
        <f t="shared" si="146"/>
        <v>13657685.414560001</v>
      </c>
    </row>
    <row r="1337" spans="1:21" s="27" customFormat="1" x14ac:dyDescent="0.2">
      <c r="A1337" s="13">
        <v>2017</v>
      </c>
      <c r="B1337" s="13" t="s">
        <v>17</v>
      </c>
      <c r="C1337" s="14"/>
      <c r="D1337" s="13" t="s">
        <v>83</v>
      </c>
      <c r="E1337" s="27" t="s">
        <v>44</v>
      </c>
      <c r="F1337" s="27" t="s">
        <v>105</v>
      </c>
      <c r="G1337" s="28" t="s">
        <v>78</v>
      </c>
      <c r="H1337" s="35">
        <v>98215</v>
      </c>
      <c r="I1337" s="27">
        <v>198</v>
      </c>
      <c r="J1337" s="30">
        <v>152</v>
      </c>
      <c r="K1337" s="35">
        <f t="shared" si="140"/>
        <v>646.15131578947364</v>
      </c>
      <c r="L1337" s="32">
        <v>34.299999999999997</v>
      </c>
      <c r="M1337" s="32">
        <v>3.47</v>
      </c>
      <c r="N1337" s="32">
        <v>29</v>
      </c>
      <c r="O1337" s="33">
        <v>0.50109999999999999</v>
      </c>
      <c r="P1337" s="34">
        <f t="shared" si="141"/>
        <v>323.78642434210525</v>
      </c>
      <c r="Q1337" s="31">
        <f t="shared" si="142"/>
        <v>3368774.4999999995</v>
      </c>
      <c r="R1337" s="36">
        <f t="shared" si="143"/>
        <v>340806.05000000005</v>
      </c>
      <c r="S1337" s="36">
        <f t="shared" si="144"/>
        <v>2848235</v>
      </c>
      <c r="T1337" s="36">
        <f t="shared" si="145"/>
        <v>49215.536500000002</v>
      </c>
      <c r="U1337" s="36">
        <f t="shared" si="146"/>
        <v>31800683.666759867</v>
      </c>
    </row>
    <row r="1338" spans="1:21" s="27" customFormat="1" x14ac:dyDescent="0.2">
      <c r="A1338" s="13">
        <v>2017</v>
      </c>
      <c r="B1338" s="13" t="s">
        <v>17</v>
      </c>
      <c r="C1338" s="14"/>
      <c r="D1338" s="13" t="s">
        <v>83</v>
      </c>
      <c r="E1338" s="27" t="s">
        <v>44</v>
      </c>
      <c r="F1338" s="27" t="s">
        <v>105</v>
      </c>
      <c r="G1338" s="28" t="s">
        <v>78</v>
      </c>
      <c r="H1338" s="35">
        <v>42884</v>
      </c>
      <c r="I1338" s="27">
        <v>86</v>
      </c>
      <c r="J1338" s="30">
        <v>68</v>
      </c>
      <c r="K1338" s="35">
        <f t="shared" si="140"/>
        <v>630.64705882352939</v>
      </c>
      <c r="L1338" s="32">
        <v>34.299999999999997</v>
      </c>
      <c r="M1338" s="32">
        <v>3.58</v>
      </c>
      <c r="N1338" s="32">
        <v>28.6</v>
      </c>
      <c r="O1338" s="33">
        <v>0.50619999999999998</v>
      </c>
      <c r="P1338" s="34">
        <f t="shared" si="141"/>
        <v>319.23354117647057</v>
      </c>
      <c r="Q1338" s="31">
        <f t="shared" si="142"/>
        <v>1470921.2</v>
      </c>
      <c r="R1338" s="36">
        <f t="shared" si="143"/>
        <v>153524.72</v>
      </c>
      <c r="S1338" s="36">
        <f t="shared" si="144"/>
        <v>1226482.4000000001</v>
      </c>
      <c r="T1338" s="36">
        <f t="shared" si="145"/>
        <v>21707.880799999999</v>
      </c>
      <c r="U1338" s="36">
        <f t="shared" si="146"/>
        <v>13690011.179811765</v>
      </c>
    </row>
    <row r="1339" spans="1:21" s="27" customFormat="1" x14ac:dyDescent="0.2">
      <c r="A1339" s="13">
        <v>2017</v>
      </c>
      <c r="B1339" s="13" t="s">
        <v>17</v>
      </c>
      <c r="C1339" s="14"/>
      <c r="D1339" s="13" t="s">
        <v>83</v>
      </c>
      <c r="E1339" s="27" t="s">
        <v>44</v>
      </c>
      <c r="F1339" s="27" t="s">
        <v>105</v>
      </c>
      <c r="G1339" s="28" t="s">
        <v>78</v>
      </c>
      <c r="H1339" s="35">
        <v>83269</v>
      </c>
      <c r="I1339" s="27">
        <v>170</v>
      </c>
      <c r="J1339" s="30">
        <v>146</v>
      </c>
      <c r="K1339" s="35">
        <f t="shared" si="140"/>
        <v>570.33561643835617</v>
      </c>
      <c r="L1339" s="32">
        <v>36.200000000000003</v>
      </c>
      <c r="M1339" s="32">
        <v>3.08</v>
      </c>
      <c r="N1339" s="32">
        <v>31.7</v>
      </c>
      <c r="O1339" s="33">
        <v>0.47739999999999999</v>
      </c>
      <c r="P1339" s="34">
        <f t="shared" si="141"/>
        <v>272.27822328767127</v>
      </c>
      <c r="Q1339" s="31">
        <f t="shared" si="142"/>
        <v>3014337.8000000003</v>
      </c>
      <c r="R1339" s="36">
        <f t="shared" si="143"/>
        <v>256468.52000000002</v>
      </c>
      <c r="S1339" s="36">
        <f t="shared" si="144"/>
        <v>2639627.2999999998</v>
      </c>
      <c r="T1339" s="36">
        <f t="shared" si="145"/>
        <v>39752.620600000002</v>
      </c>
      <c r="U1339" s="36">
        <f t="shared" si="146"/>
        <v>22672335.374941099</v>
      </c>
    </row>
    <row r="1340" spans="1:21" s="27" customFormat="1" x14ac:dyDescent="0.2">
      <c r="A1340" s="13">
        <v>2017</v>
      </c>
      <c r="B1340" s="13" t="s">
        <v>17</v>
      </c>
      <c r="C1340" s="14"/>
      <c r="D1340" s="13" t="s">
        <v>83</v>
      </c>
      <c r="E1340" s="27" t="s">
        <v>44</v>
      </c>
      <c r="F1340" s="27" t="s">
        <v>31</v>
      </c>
      <c r="G1340" s="28" t="s">
        <v>100</v>
      </c>
      <c r="H1340" s="35">
        <v>69682</v>
      </c>
      <c r="I1340" s="27">
        <v>147</v>
      </c>
      <c r="J1340" s="30">
        <v>89</v>
      </c>
      <c r="K1340" s="35">
        <f t="shared" si="140"/>
        <v>782.94382022471905</v>
      </c>
      <c r="L1340" s="32">
        <v>35.200000000000003</v>
      </c>
      <c r="M1340" s="32">
        <v>4.04</v>
      </c>
      <c r="N1340" s="32">
        <v>30.9</v>
      </c>
      <c r="O1340" s="33">
        <v>0.52390000000000003</v>
      </c>
      <c r="P1340" s="34">
        <f t="shared" si="141"/>
        <v>410.18426741573035</v>
      </c>
      <c r="Q1340" s="31">
        <f t="shared" si="142"/>
        <v>2452806.4000000004</v>
      </c>
      <c r="R1340" s="36">
        <f t="shared" si="143"/>
        <v>281515.28000000003</v>
      </c>
      <c r="S1340" s="36">
        <f t="shared" si="144"/>
        <v>2153173.7999999998</v>
      </c>
      <c r="T1340" s="36">
        <f t="shared" si="145"/>
        <v>36506.399799999999</v>
      </c>
      <c r="U1340" s="36">
        <f t="shared" si="146"/>
        <v>28582460.122062922</v>
      </c>
    </row>
    <row r="1341" spans="1:21" s="27" customFormat="1" x14ac:dyDescent="0.2">
      <c r="A1341" s="13">
        <v>2017</v>
      </c>
      <c r="B1341" s="13" t="s">
        <v>17</v>
      </c>
      <c r="C1341" s="14"/>
      <c r="D1341" s="13" t="s">
        <v>83</v>
      </c>
      <c r="E1341" s="27" t="s">
        <v>44</v>
      </c>
      <c r="F1341" s="27" t="s">
        <v>105</v>
      </c>
      <c r="G1341" s="28" t="s">
        <v>78</v>
      </c>
      <c r="H1341" s="35">
        <v>52072</v>
      </c>
      <c r="I1341" s="27">
        <v>102</v>
      </c>
      <c r="J1341" s="30">
        <v>90</v>
      </c>
      <c r="K1341" s="35">
        <f t="shared" si="140"/>
        <v>578.57777777777778</v>
      </c>
      <c r="L1341" s="32">
        <v>33.9</v>
      </c>
      <c r="M1341" s="32">
        <v>3.43</v>
      </c>
      <c r="N1341" s="32">
        <v>28.4</v>
      </c>
      <c r="O1341" s="33">
        <v>0.48770000000000002</v>
      </c>
      <c r="P1341" s="34">
        <f t="shared" si="141"/>
        <v>282.17238222222221</v>
      </c>
      <c r="Q1341" s="31">
        <f t="shared" si="142"/>
        <v>1765240.7999999998</v>
      </c>
      <c r="R1341" s="36">
        <f t="shared" si="143"/>
        <v>178606.96000000002</v>
      </c>
      <c r="S1341" s="36">
        <f t="shared" si="144"/>
        <v>1478844.7999999998</v>
      </c>
      <c r="T1341" s="36">
        <f t="shared" si="145"/>
        <v>25395.5144</v>
      </c>
      <c r="U1341" s="36">
        <f t="shared" si="146"/>
        <v>14693280.287075555</v>
      </c>
    </row>
    <row r="1342" spans="1:21" s="27" customFormat="1" x14ac:dyDescent="0.2">
      <c r="A1342" s="13">
        <v>2017</v>
      </c>
      <c r="B1342" s="13" t="s">
        <v>39</v>
      </c>
      <c r="C1342" s="14">
        <v>6</v>
      </c>
      <c r="D1342" s="13" t="s">
        <v>83</v>
      </c>
      <c r="E1342" s="27" t="s">
        <v>44</v>
      </c>
      <c r="F1342" s="27" t="s">
        <v>18</v>
      </c>
      <c r="G1342" s="28" t="s">
        <v>87</v>
      </c>
      <c r="H1342" s="35">
        <v>42392</v>
      </c>
      <c r="I1342" s="27">
        <v>86</v>
      </c>
      <c r="J1342" s="30">
        <v>47</v>
      </c>
      <c r="K1342" s="35">
        <f t="shared" si="140"/>
        <v>901.95744680851067</v>
      </c>
      <c r="L1342" s="32">
        <v>36.700000000000003</v>
      </c>
      <c r="M1342" s="32">
        <v>4.2699999999999996</v>
      </c>
      <c r="N1342" s="32">
        <v>30.7</v>
      </c>
      <c r="O1342" s="33">
        <v>0.53710000000000002</v>
      </c>
      <c r="P1342" s="34">
        <f t="shared" si="141"/>
        <v>484.4413446808511</v>
      </c>
      <c r="Q1342" s="31">
        <f t="shared" si="142"/>
        <v>1555786.4000000001</v>
      </c>
      <c r="R1342" s="36">
        <f t="shared" si="143"/>
        <v>181013.83999999997</v>
      </c>
      <c r="S1342" s="36">
        <f t="shared" si="144"/>
        <v>1301434.3999999999</v>
      </c>
      <c r="T1342" s="36">
        <f t="shared" si="145"/>
        <v>22768.743200000001</v>
      </c>
      <c r="U1342" s="36">
        <f t="shared" si="146"/>
        <v>20536437.483710639</v>
      </c>
    </row>
    <row r="1343" spans="1:21" s="27" customFormat="1" x14ac:dyDescent="0.2">
      <c r="A1343" s="13">
        <v>2017</v>
      </c>
      <c r="B1343" s="13" t="s">
        <v>17</v>
      </c>
      <c r="C1343" s="14"/>
      <c r="D1343" s="13" t="s">
        <v>83</v>
      </c>
      <c r="E1343" s="27" t="s">
        <v>44</v>
      </c>
      <c r="F1343" s="27" t="s">
        <v>18</v>
      </c>
      <c r="G1343" s="28" t="s">
        <v>78</v>
      </c>
      <c r="H1343" s="35">
        <v>11848</v>
      </c>
      <c r="I1343" s="27">
        <v>26</v>
      </c>
      <c r="J1343" s="30">
        <v>37.5</v>
      </c>
      <c r="K1343" s="35">
        <f t="shared" si="140"/>
        <v>315.94666666666666</v>
      </c>
      <c r="L1343" s="32">
        <v>33.799999999999997</v>
      </c>
      <c r="M1343" s="32">
        <v>3.37</v>
      </c>
      <c r="N1343" s="32">
        <v>27.3</v>
      </c>
      <c r="O1343" s="33">
        <v>0.46929999999999999</v>
      </c>
      <c r="P1343" s="34">
        <f t="shared" si="141"/>
        <v>148.27377066666665</v>
      </c>
      <c r="Q1343" s="31">
        <f t="shared" si="142"/>
        <v>400462.39999999997</v>
      </c>
      <c r="R1343" s="36">
        <f t="shared" si="143"/>
        <v>39927.760000000002</v>
      </c>
      <c r="S1343" s="36">
        <f t="shared" si="144"/>
        <v>323450.40000000002</v>
      </c>
      <c r="T1343" s="36">
        <f t="shared" si="145"/>
        <v>5560.2663999999995</v>
      </c>
      <c r="U1343" s="36">
        <f t="shared" si="146"/>
        <v>1756747.6348586665</v>
      </c>
    </row>
    <row r="1344" spans="1:21" s="27" customFormat="1" x14ac:dyDescent="0.2">
      <c r="A1344" s="13">
        <v>2017</v>
      </c>
      <c r="B1344" s="13" t="s">
        <v>39</v>
      </c>
      <c r="C1344" s="14">
        <v>5.2</v>
      </c>
      <c r="D1344" s="13" t="s">
        <v>83</v>
      </c>
      <c r="E1344" s="27" t="s">
        <v>44</v>
      </c>
      <c r="F1344" s="27" t="s">
        <v>18</v>
      </c>
      <c r="G1344" s="28" t="s">
        <v>87</v>
      </c>
      <c r="H1344" s="35">
        <v>92778</v>
      </c>
      <c r="I1344" s="27">
        <v>191</v>
      </c>
      <c r="J1344" s="30">
        <v>67</v>
      </c>
      <c r="K1344" s="35">
        <f t="shared" si="140"/>
        <v>1384.7462686567164</v>
      </c>
      <c r="L1344" s="32">
        <v>36.4</v>
      </c>
      <c r="M1344" s="32">
        <v>3.83</v>
      </c>
      <c r="N1344" s="32">
        <v>32.299999999999997</v>
      </c>
      <c r="O1344" s="33">
        <v>0.54600000000000004</v>
      </c>
      <c r="P1344" s="34">
        <f t="shared" si="141"/>
        <v>756.0714626865672</v>
      </c>
      <c r="Q1344" s="31">
        <f t="shared" si="142"/>
        <v>3377119.1999999997</v>
      </c>
      <c r="R1344" s="36">
        <f t="shared" si="143"/>
        <v>355339.74</v>
      </c>
      <c r="S1344" s="36">
        <f t="shared" si="144"/>
        <v>2996729.4</v>
      </c>
      <c r="T1344" s="36">
        <f t="shared" si="145"/>
        <v>50656.788</v>
      </c>
      <c r="U1344" s="36">
        <f t="shared" si="146"/>
        <v>70146798.165134326</v>
      </c>
    </row>
    <row r="1345" spans="1:21" s="27" customFormat="1" x14ac:dyDescent="0.2">
      <c r="A1345" s="13">
        <v>2017</v>
      </c>
      <c r="B1345" s="13" t="s">
        <v>17</v>
      </c>
      <c r="C1345" s="14"/>
      <c r="D1345" s="13" t="s">
        <v>83</v>
      </c>
      <c r="E1345" s="27" t="s">
        <v>44</v>
      </c>
      <c r="F1345" s="27" t="s">
        <v>18</v>
      </c>
      <c r="G1345" s="28" t="s">
        <v>78</v>
      </c>
      <c r="H1345" s="35">
        <v>132959</v>
      </c>
      <c r="I1345" s="27">
        <v>267</v>
      </c>
      <c r="J1345" s="30">
        <v>345</v>
      </c>
      <c r="K1345" s="35">
        <f t="shared" si="140"/>
        <v>385.38840579710143</v>
      </c>
      <c r="L1345" s="32">
        <v>33.700000000000003</v>
      </c>
      <c r="M1345" s="32">
        <v>3.21</v>
      </c>
      <c r="N1345" s="32">
        <v>26.3</v>
      </c>
      <c r="O1345" s="33">
        <v>0.45590000000000003</v>
      </c>
      <c r="P1345" s="34">
        <f t="shared" si="141"/>
        <v>175.69857420289856</v>
      </c>
      <c r="Q1345" s="31">
        <f t="shared" si="142"/>
        <v>4480718.3000000007</v>
      </c>
      <c r="R1345" s="36">
        <f t="shared" si="143"/>
        <v>426798.39</v>
      </c>
      <c r="S1345" s="36">
        <f t="shared" si="144"/>
        <v>3496821.7</v>
      </c>
      <c r="T1345" s="36">
        <f t="shared" si="145"/>
        <v>60616.008100000006</v>
      </c>
      <c r="U1345" s="36">
        <f t="shared" si="146"/>
        <v>23360706.727443188</v>
      </c>
    </row>
    <row r="1346" spans="1:21" s="27" customFormat="1" x14ac:dyDescent="0.2">
      <c r="A1346" s="13">
        <v>2017</v>
      </c>
      <c r="B1346" s="13" t="s">
        <v>17</v>
      </c>
      <c r="C1346" s="14"/>
      <c r="D1346" s="13" t="s">
        <v>83</v>
      </c>
      <c r="E1346" s="27" t="s">
        <v>44</v>
      </c>
      <c r="F1346" s="27" t="s">
        <v>18</v>
      </c>
      <c r="G1346" s="28" t="s">
        <v>78</v>
      </c>
      <c r="H1346" s="35">
        <v>19609</v>
      </c>
      <c r="I1346" s="27">
        <v>43</v>
      </c>
      <c r="J1346" s="30">
        <v>22.5</v>
      </c>
      <c r="K1346" s="35">
        <f t="shared" si="140"/>
        <v>871.51111111111106</v>
      </c>
      <c r="L1346" s="32">
        <v>34</v>
      </c>
      <c r="M1346" s="32">
        <v>3.52</v>
      </c>
      <c r="N1346" s="32">
        <v>28.8</v>
      </c>
      <c r="O1346" s="33">
        <v>0.49399999999999999</v>
      </c>
      <c r="P1346" s="34">
        <f t="shared" si="141"/>
        <v>430.52648888888888</v>
      </c>
      <c r="Q1346" s="31">
        <f t="shared" si="142"/>
        <v>666706</v>
      </c>
      <c r="R1346" s="36">
        <f t="shared" si="143"/>
        <v>69023.680000000008</v>
      </c>
      <c r="S1346" s="36">
        <f t="shared" si="144"/>
        <v>564739.20000000007</v>
      </c>
      <c r="T1346" s="36">
        <f t="shared" si="145"/>
        <v>9686.8459999999995</v>
      </c>
      <c r="U1346" s="36">
        <f t="shared" si="146"/>
        <v>8442193.9206222221</v>
      </c>
    </row>
    <row r="1347" spans="1:21" s="27" customFormat="1" x14ac:dyDescent="0.2">
      <c r="A1347" s="13">
        <v>2017</v>
      </c>
      <c r="B1347" s="13" t="s">
        <v>19</v>
      </c>
      <c r="C1347" s="14">
        <v>3</v>
      </c>
      <c r="D1347" s="13" t="s">
        <v>83</v>
      </c>
      <c r="E1347" s="27" t="s">
        <v>44</v>
      </c>
      <c r="F1347" s="27" t="s">
        <v>21</v>
      </c>
      <c r="G1347" s="28" t="s">
        <v>87</v>
      </c>
      <c r="H1347" s="35">
        <v>66770</v>
      </c>
      <c r="I1347" s="27">
        <v>133</v>
      </c>
      <c r="J1347" s="30">
        <v>52</v>
      </c>
      <c r="K1347" s="35">
        <f t="shared" ref="K1347:K1410" si="147">IF(J1347="",0,H1347/J1347)</f>
        <v>1284.0384615384614</v>
      </c>
      <c r="L1347" s="32">
        <v>35.9</v>
      </c>
      <c r="M1347" s="32">
        <v>3.92</v>
      </c>
      <c r="N1347" s="32">
        <v>29.9</v>
      </c>
      <c r="O1347" s="33">
        <v>0.51619999999999999</v>
      </c>
      <c r="P1347" s="34">
        <f t="shared" ref="P1347:P1410" si="148">IF(J1347="",0,O1347*H1347/J1347)</f>
        <v>662.82065384615385</v>
      </c>
      <c r="Q1347" s="31">
        <f t="shared" ref="Q1347:Q1410" si="149">$H1347*L1347</f>
        <v>2397043</v>
      </c>
      <c r="R1347" s="36">
        <f t="shared" ref="R1347:R1410" si="150">$H1347*M1347</f>
        <v>261738.4</v>
      </c>
      <c r="S1347" s="36">
        <f t="shared" ref="S1347:S1410" si="151">$H1347*N1347</f>
        <v>1996423</v>
      </c>
      <c r="T1347" s="36">
        <f t="shared" ref="T1347:T1410" si="152">$H1347*O1347</f>
        <v>34466.673999999999</v>
      </c>
      <c r="U1347" s="36">
        <f t="shared" ref="U1347:U1410" si="153">$H1347*P1347</f>
        <v>44256535.05730769</v>
      </c>
    </row>
    <row r="1348" spans="1:21" s="27" customFormat="1" x14ac:dyDescent="0.2">
      <c r="A1348" s="13">
        <v>2017</v>
      </c>
      <c r="B1348" s="13" t="s">
        <v>17</v>
      </c>
      <c r="C1348" s="14"/>
      <c r="D1348" s="13" t="s">
        <v>83</v>
      </c>
      <c r="E1348" s="27" t="s">
        <v>44</v>
      </c>
      <c r="F1348" s="27" t="s">
        <v>18</v>
      </c>
      <c r="G1348" s="28" t="s">
        <v>87</v>
      </c>
      <c r="H1348" s="35">
        <v>106484</v>
      </c>
      <c r="I1348" s="27">
        <v>215</v>
      </c>
      <c r="J1348" s="30">
        <v>153</v>
      </c>
      <c r="K1348" s="35">
        <f t="shared" si="147"/>
        <v>695.97385620915031</v>
      </c>
      <c r="L1348" s="32">
        <v>35</v>
      </c>
      <c r="M1348" s="32">
        <v>3.52</v>
      </c>
      <c r="N1348" s="32">
        <v>30.9</v>
      </c>
      <c r="O1348" s="33">
        <v>0.50449999999999995</v>
      </c>
      <c r="P1348" s="34">
        <f t="shared" si="148"/>
        <v>351.1188104575163</v>
      </c>
      <c r="Q1348" s="31">
        <f t="shared" si="149"/>
        <v>3726940</v>
      </c>
      <c r="R1348" s="36">
        <f t="shared" si="150"/>
        <v>374823.67999999999</v>
      </c>
      <c r="S1348" s="36">
        <f t="shared" si="151"/>
        <v>3290355.5999999996</v>
      </c>
      <c r="T1348" s="36">
        <f t="shared" si="152"/>
        <v>53721.177999999993</v>
      </c>
      <c r="U1348" s="36">
        <f t="shared" si="153"/>
        <v>37388535.412758164</v>
      </c>
    </row>
    <row r="1349" spans="1:21" s="27" customFormat="1" x14ac:dyDescent="0.2">
      <c r="A1349" s="13">
        <v>2017</v>
      </c>
      <c r="B1349" s="13" t="s">
        <v>39</v>
      </c>
      <c r="C1349" s="14">
        <v>3</v>
      </c>
      <c r="D1349" s="13" t="s">
        <v>83</v>
      </c>
      <c r="E1349" s="27" t="s">
        <v>44</v>
      </c>
      <c r="F1349" s="27" t="s">
        <v>18</v>
      </c>
      <c r="G1349" s="28" t="s">
        <v>87</v>
      </c>
      <c r="H1349" s="35">
        <v>179932</v>
      </c>
      <c r="I1349" s="27">
        <v>369</v>
      </c>
      <c r="J1349" s="30">
        <v>158</v>
      </c>
      <c r="K1349" s="35">
        <f t="shared" si="147"/>
        <v>1138.8101265822784</v>
      </c>
      <c r="L1349" s="32">
        <v>35.5</v>
      </c>
      <c r="M1349" s="32">
        <v>3.88</v>
      </c>
      <c r="N1349" s="32">
        <v>30.6</v>
      </c>
      <c r="O1349" s="33">
        <v>0.51990000000000003</v>
      </c>
      <c r="P1349" s="34">
        <f t="shared" si="148"/>
        <v>592.06738481012655</v>
      </c>
      <c r="Q1349" s="31">
        <f t="shared" si="149"/>
        <v>6387586</v>
      </c>
      <c r="R1349" s="36">
        <f t="shared" si="150"/>
        <v>698136.16</v>
      </c>
      <c r="S1349" s="36">
        <f t="shared" si="151"/>
        <v>5505919.2000000002</v>
      </c>
      <c r="T1349" s="36">
        <f t="shared" si="152"/>
        <v>93546.646800000002</v>
      </c>
      <c r="U1349" s="36">
        <f t="shared" si="153"/>
        <v>106531868.68365569</v>
      </c>
    </row>
    <row r="1350" spans="1:21" s="27" customFormat="1" x14ac:dyDescent="0.2">
      <c r="A1350" s="13">
        <v>2017</v>
      </c>
      <c r="B1350" s="13" t="s">
        <v>17</v>
      </c>
      <c r="C1350" s="14"/>
      <c r="D1350" s="13" t="s">
        <v>83</v>
      </c>
      <c r="E1350" s="27" t="s">
        <v>44</v>
      </c>
      <c r="F1350" s="27" t="s">
        <v>18</v>
      </c>
      <c r="G1350" s="28" t="s">
        <v>87</v>
      </c>
      <c r="H1350" s="35">
        <v>53918</v>
      </c>
      <c r="I1350" s="27">
        <v>110</v>
      </c>
      <c r="J1350" s="30">
        <v>70</v>
      </c>
      <c r="K1350" s="35">
        <f t="shared" si="147"/>
        <v>770.25714285714287</v>
      </c>
      <c r="L1350" s="32">
        <v>34.200000000000003</v>
      </c>
      <c r="M1350" s="32">
        <v>3.57</v>
      </c>
      <c r="N1350" s="32">
        <v>30.6</v>
      </c>
      <c r="O1350" s="33">
        <v>0.50490000000000002</v>
      </c>
      <c r="P1350" s="34">
        <f t="shared" si="148"/>
        <v>388.90283142857146</v>
      </c>
      <c r="Q1350" s="31">
        <f t="shared" si="149"/>
        <v>1843995.6</v>
      </c>
      <c r="R1350" s="36">
        <f t="shared" si="150"/>
        <v>192487.25999999998</v>
      </c>
      <c r="S1350" s="36">
        <f t="shared" si="151"/>
        <v>1649890.8</v>
      </c>
      <c r="T1350" s="36">
        <f t="shared" si="152"/>
        <v>27223.198200000003</v>
      </c>
      <c r="U1350" s="36">
        <f t="shared" si="153"/>
        <v>20968862.864965715</v>
      </c>
    </row>
    <row r="1351" spans="1:21" s="27" customFormat="1" x14ac:dyDescent="0.2">
      <c r="A1351" s="13">
        <v>2017</v>
      </c>
      <c r="B1351" s="13" t="s">
        <v>17</v>
      </c>
      <c r="C1351" s="14"/>
      <c r="D1351" s="13" t="s">
        <v>83</v>
      </c>
      <c r="E1351" s="27" t="s">
        <v>44</v>
      </c>
      <c r="F1351" s="27" t="s">
        <v>18</v>
      </c>
      <c r="G1351" s="28" t="s">
        <v>87</v>
      </c>
      <c r="H1351" s="35">
        <v>156800</v>
      </c>
      <c r="I1351" s="27">
        <v>320</v>
      </c>
      <c r="J1351" s="30">
        <v>224</v>
      </c>
      <c r="K1351" s="35">
        <f t="shared" si="147"/>
        <v>700</v>
      </c>
      <c r="L1351" s="32">
        <v>34.4</v>
      </c>
      <c r="M1351" s="32">
        <v>3.77</v>
      </c>
      <c r="N1351" s="32">
        <v>30.7</v>
      </c>
      <c r="O1351" s="33">
        <v>0.49769999999999998</v>
      </c>
      <c r="P1351" s="34">
        <f t="shared" si="148"/>
        <v>348.39</v>
      </c>
      <c r="Q1351" s="31">
        <f t="shared" si="149"/>
        <v>5393920</v>
      </c>
      <c r="R1351" s="36">
        <f t="shared" si="150"/>
        <v>591136</v>
      </c>
      <c r="S1351" s="36">
        <f t="shared" si="151"/>
        <v>4813760</v>
      </c>
      <c r="T1351" s="36">
        <f t="shared" si="152"/>
        <v>78039.360000000001</v>
      </c>
      <c r="U1351" s="36">
        <f t="shared" si="153"/>
        <v>54627552</v>
      </c>
    </row>
    <row r="1352" spans="1:21" s="27" customFormat="1" x14ac:dyDescent="0.2">
      <c r="A1352" s="13">
        <v>2017</v>
      </c>
      <c r="B1352" s="13" t="s">
        <v>17</v>
      </c>
      <c r="C1352" s="14"/>
      <c r="D1352" s="13" t="s">
        <v>83</v>
      </c>
      <c r="E1352" s="27" t="s">
        <v>44</v>
      </c>
      <c r="F1352" s="27" t="s">
        <v>18</v>
      </c>
      <c r="G1352" s="28" t="s">
        <v>87</v>
      </c>
      <c r="H1352" s="35">
        <v>97907</v>
      </c>
      <c r="I1352" s="27">
        <v>201</v>
      </c>
      <c r="J1352" s="30">
        <v>155</v>
      </c>
      <c r="K1352" s="35">
        <f t="shared" si="147"/>
        <v>631.658064516129</v>
      </c>
      <c r="L1352" s="32">
        <v>33.700000000000003</v>
      </c>
      <c r="M1352" s="32">
        <v>3.87</v>
      </c>
      <c r="N1352" s="32">
        <v>29.7</v>
      </c>
      <c r="O1352" s="33">
        <v>0.49080000000000001</v>
      </c>
      <c r="P1352" s="34">
        <f t="shared" si="148"/>
        <v>310.01777806451616</v>
      </c>
      <c r="Q1352" s="31">
        <f t="shared" si="149"/>
        <v>3299465.9000000004</v>
      </c>
      <c r="R1352" s="36">
        <f t="shared" si="150"/>
        <v>378900.09</v>
      </c>
      <c r="S1352" s="36">
        <f t="shared" si="151"/>
        <v>2907837.9</v>
      </c>
      <c r="T1352" s="36">
        <f t="shared" si="152"/>
        <v>48052.755600000004</v>
      </c>
      <c r="U1352" s="36">
        <f t="shared" si="153"/>
        <v>30352910.596962582</v>
      </c>
    </row>
    <row r="1353" spans="1:21" s="27" customFormat="1" x14ac:dyDescent="0.2">
      <c r="A1353" s="13">
        <v>2017</v>
      </c>
      <c r="B1353" s="13" t="s">
        <v>19</v>
      </c>
      <c r="C1353" s="14">
        <v>2.5</v>
      </c>
      <c r="D1353" s="13" t="s">
        <v>83</v>
      </c>
      <c r="E1353" s="27" t="s">
        <v>44</v>
      </c>
      <c r="F1353" s="27" t="s">
        <v>105</v>
      </c>
      <c r="G1353" s="28" t="s">
        <v>99</v>
      </c>
      <c r="H1353" s="35">
        <v>96733</v>
      </c>
      <c r="I1353" s="27">
        <v>190</v>
      </c>
      <c r="J1353" s="30">
        <v>48</v>
      </c>
      <c r="K1353" s="35">
        <f t="shared" si="147"/>
        <v>2015.2708333333333</v>
      </c>
      <c r="L1353" s="32">
        <v>36.299999999999997</v>
      </c>
      <c r="M1353" s="32">
        <v>3.71</v>
      </c>
      <c r="N1353" s="32">
        <v>31.5</v>
      </c>
      <c r="O1353" s="33">
        <v>0.54349999999999998</v>
      </c>
      <c r="P1353" s="34">
        <f t="shared" si="148"/>
        <v>1095.2996979166667</v>
      </c>
      <c r="Q1353" s="31">
        <f t="shared" si="149"/>
        <v>3511407.9</v>
      </c>
      <c r="R1353" s="36">
        <f t="shared" si="150"/>
        <v>358879.43</v>
      </c>
      <c r="S1353" s="36">
        <f t="shared" si="151"/>
        <v>3047089.5</v>
      </c>
      <c r="T1353" s="36">
        <f t="shared" si="152"/>
        <v>52574.385499999997</v>
      </c>
      <c r="U1353" s="36">
        <f t="shared" si="153"/>
        <v>105951625.67857292</v>
      </c>
    </row>
    <row r="1354" spans="1:21" s="27" customFormat="1" x14ac:dyDescent="0.2">
      <c r="A1354" s="13">
        <v>2017</v>
      </c>
      <c r="B1354" s="13" t="s">
        <v>65</v>
      </c>
      <c r="C1354" s="14"/>
      <c r="D1354" s="13" t="s">
        <v>83</v>
      </c>
      <c r="E1354" s="27" t="s">
        <v>44</v>
      </c>
      <c r="F1354" s="27" t="s">
        <v>21</v>
      </c>
      <c r="G1354" s="28" t="s">
        <v>86</v>
      </c>
      <c r="H1354" s="35">
        <v>105996</v>
      </c>
      <c r="I1354" s="27">
        <v>215</v>
      </c>
      <c r="J1354" s="30">
        <v>110</v>
      </c>
      <c r="K1354" s="35">
        <f t="shared" si="147"/>
        <v>963.6</v>
      </c>
      <c r="L1354" s="32">
        <v>35.200000000000003</v>
      </c>
      <c r="M1354" s="32">
        <v>4.1100000000000003</v>
      </c>
      <c r="N1354" s="32">
        <v>31.3</v>
      </c>
      <c r="O1354" s="33">
        <v>0.53290000000000004</v>
      </c>
      <c r="P1354" s="34">
        <f t="shared" si="148"/>
        <v>513.50243999999998</v>
      </c>
      <c r="Q1354" s="31">
        <f t="shared" si="149"/>
        <v>3731059.2</v>
      </c>
      <c r="R1354" s="36">
        <f t="shared" si="150"/>
        <v>435643.56000000006</v>
      </c>
      <c r="S1354" s="36">
        <f t="shared" si="151"/>
        <v>3317674.8000000003</v>
      </c>
      <c r="T1354" s="36">
        <f t="shared" si="152"/>
        <v>56485.268400000001</v>
      </c>
      <c r="U1354" s="36">
        <f t="shared" si="153"/>
        <v>54429204.630240001</v>
      </c>
    </row>
    <row r="1355" spans="1:21" s="27" customFormat="1" x14ac:dyDescent="0.2">
      <c r="A1355" s="13">
        <v>2017</v>
      </c>
      <c r="B1355" s="13" t="s">
        <v>17</v>
      </c>
      <c r="C1355" s="14"/>
      <c r="D1355" s="13" t="s">
        <v>83</v>
      </c>
      <c r="E1355" s="27" t="s">
        <v>44</v>
      </c>
      <c r="F1355" s="27" t="s">
        <v>21</v>
      </c>
      <c r="G1355" s="28" t="s">
        <v>86</v>
      </c>
      <c r="H1355" s="35">
        <v>222148</v>
      </c>
      <c r="I1355" s="27">
        <v>461</v>
      </c>
      <c r="J1355" s="30">
        <v>264</v>
      </c>
      <c r="K1355" s="35">
        <f t="shared" si="147"/>
        <v>841.469696969697</v>
      </c>
      <c r="L1355" s="32">
        <v>34.799999999999997</v>
      </c>
      <c r="M1355" s="32">
        <v>3.66</v>
      </c>
      <c r="N1355" s="32">
        <v>31.5</v>
      </c>
      <c r="O1355" s="33">
        <v>0.52459999999999996</v>
      </c>
      <c r="P1355" s="34">
        <f t="shared" si="148"/>
        <v>441.43500303030299</v>
      </c>
      <c r="Q1355" s="31">
        <f t="shared" si="149"/>
        <v>7730750.3999999994</v>
      </c>
      <c r="R1355" s="36">
        <f t="shared" si="150"/>
        <v>813061.68</v>
      </c>
      <c r="S1355" s="36">
        <f t="shared" si="151"/>
        <v>6997662</v>
      </c>
      <c r="T1355" s="36">
        <f t="shared" si="152"/>
        <v>116538.84079999999</v>
      </c>
      <c r="U1355" s="36">
        <f t="shared" si="153"/>
        <v>98063903.053175747</v>
      </c>
    </row>
    <row r="1356" spans="1:21" s="27" customFormat="1" x14ac:dyDescent="0.2">
      <c r="A1356" s="13">
        <v>2017</v>
      </c>
      <c r="B1356" s="13" t="s">
        <v>17</v>
      </c>
      <c r="C1356" s="14"/>
      <c r="D1356" s="13" t="s">
        <v>83</v>
      </c>
      <c r="E1356" s="27" t="s">
        <v>44</v>
      </c>
      <c r="F1356" s="27" t="s">
        <v>21</v>
      </c>
      <c r="G1356" s="28" t="s">
        <v>86</v>
      </c>
      <c r="H1356" s="35">
        <v>95847</v>
      </c>
      <c r="I1356" s="27">
        <v>197</v>
      </c>
      <c r="J1356" s="30">
        <v>106</v>
      </c>
      <c r="K1356" s="35">
        <f t="shared" si="147"/>
        <v>904.21698113207549</v>
      </c>
      <c r="L1356" s="32">
        <v>33.9</v>
      </c>
      <c r="M1356" s="32">
        <v>3.7</v>
      </c>
      <c r="N1356" s="32">
        <v>31.8</v>
      </c>
      <c r="O1356" s="33">
        <v>0.50829999999999997</v>
      </c>
      <c r="P1356" s="34">
        <f t="shared" si="148"/>
        <v>459.61349150943391</v>
      </c>
      <c r="Q1356" s="31">
        <f t="shared" si="149"/>
        <v>3249213.3</v>
      </c>
      <c r="R1356" s="36">
        <f t="shared" si="150"/>
        <v>354633.9</v>
      </c>
      <c r="S1356" s="36">
        <f t="shared" si="151"/>
        <v>3047934.6</v>
      </c>
      <c r="T1356" s="36">
        <f t="shared" si="152"/>
        <v>48719.030099999996</v>
      </c>
      <c r="U1356" s="36">
        <f t="shared" si="153"/>
        <v>44052574.320704713</v>
      </c>
    </row>
    <row r="1357" spans="1:21" s="27" customFormat="1" x14ac:dyDescent="0.2">
      <c r="A1357" s="13">
        <v>2017</v>
      </c>
      <c r="B1357" s="13" t="s">
        <v>17</v>
      </c>
      <c r="C1357" s="14"/>
      <c r="D1357" s="13" t="s">
        <v>83</v>
      </c>
      <c r="E1357" s="27" t="s">
        <v>44</v>
      </c>
      <c r="F1357" s="27" t="s">
        <v>21</v>
      </c>
      <c r="G1357" s="28" t="s">
        <v>78</v>
      </c>
      <c r="H1357" s="35">
        <v>143668</v>
      </c>
      <c r="I1357" s="27">
        <v>306</v>
      </c>
      <c r="J1357" s="30">
        <v>180</v>
      </c>
      <c r="K1357" s="35">
        <f t="shared" si="147"/>
        <v>798.15555555555557</v>
      </c>
      <c r="L1357" s="32">
        <v>34.4</v>
      </c>
      <c r="M1357" s="32">
        <v>3.66</v>
      </c>
      <c r="N1357" s="32">
        <v>31.1</v>
      </c>
      <c r="O1357" s="33">
        <v>0.51439999999999997</v>
      </c>
      <c r="P1357" s="34">
        <f t="shared" si="148"/>
        <v>410.57121777777775</v>
      </c>
      <c r="Q1357" s="31">
        <f t="shared" si="149"/>
        <v>4942179.2</v>
      </c>
      <c r="R1357" s="36">
        <f t="shared" si="150"/>
        <v>525824.88</v>
      </c>
      <c r="S1357" s="36">
        <f t="shared" si="151"/>
        <v>4468074.8</v>
      </c>
      <c r="T1357" s="36">
        <f t="shared" si="152"/>
        <v>73902.819199999998</v>
      </c>
      <c r="U1357" s="36">
        <f t="shared" si="153"/>
        <v>58985945.715697773</v>
      </c>
    </row>
    <row r="1358" spans="1:21" s="27" customFormat="1" x14ac:dyDescent="0.2">
      <c r="A1358" s="13">
        <v>2017</v>
      </c>
      <c r="B1358" s="13" t="s">
        <v>39</v>
      </c>
      <c r="C1358" s="14">
        <v>3.1</v>
      </c>
      <c r="D1358" s="13" t="s">
        <v>83</v>
      </c>
      <c r="E1358" s="27" t="s">
        <v>44</v>
      </c>
      <c r="F1358" s="27" t="s">
        <v>21</v>
      </c>
      <c r="G1358" s="28" t="s">
        <v>99</v>
      </c>
      <c r="H1358" s="35">
        <v>115906</v>
      </c>
      <c r="I1358" s="27">
        <v>219</v>
      </c>
      <c r="J1358" s="30">
        <v>120</v>
      </c>
      <c r="K1358" s="35">
        <f t="shared" si="147"/>
        <v>965.88333333333333</v>
      </c>
      <c r="L1358" s="32">
        <v>35.1</v>
      </c>
      <c r="M1358" s="32">
        <v>3.55</v>
      </c>
      <c r="N1358" s="32">
        <v>31.8</v>
      </c>
      <c r="O1358" s="33">
        <v>0.50839999999999996</v>
      </c>
      <c r="P1358" s="34">
        <f t="shared" si="148"/>
        <v>491.05508666666663</v>
      </c>
      <c r="Q1358" s="31">
        <f t="shared" si="149"/>
        <v>4068300.6</v>
      </c>
      <c r="R1358" s="36">
        <f t="shared" si="150"/>
        <v>411466.3</v>
      </c>
      <c r="S1358" s="36">
        <f t="shared" si="151"/>
        <v>3685810.8000000003</v>
      </c>
      <c r="T1358" s="36">
        <f t="shared" si="152"/>
        <v>58926.610399999998</v>
      </c>
      <c r="U1358" s="36">
        <f t="shared" si="153"/>
        <v>56916230.875186659</v>
      </c>
    </row>
    <row r="1359" spans="1:21" s="27" customFormat="1" x14ac:dyDescent="0.2">
      <c r="A1359" s="13">
        <v>2017</v>
      </c>
      <c r="B1359" s="13" t="s">
        <v>17</v>
      </c>
      <c r="C1359" s="14"/>
      <c r="D1359" s="13" t="s">
        <v>83</v>
      </c>
      <c r="E1359" s="27" t="s">
        <v>44</v>
      </c>
      <c r="F1359" s="27" t="s">
        <v>21</v>
      </c>
      <c r="G1359" s="28" t="s">
        <v>86</v>
      </c>
      <c r="H1359" s="35">
        <v>91965</v>
      </c>
      <c r="I1359" s="27">
        <v>186</v>
      </c>
      <c r="J1359" s="30">
        <v>170</v>
      </c>
      <c r="K1359" s="35">
        <f t="shared" si="147"/>
        <v>540.97058823529414</v>
      </c>
      <c r="L1359" s="32">
        <v>33.4</v>
      </c>
      <c r="M1359" s="32">
        <v>3.83</v>
      </c>
      <c r="N1359" s="32">
        <v>31.1</v>
      </c>
      <c r="O1359" s="33">
        <v>0.48570000000000002</v>
      </c>
      <c r="P1359" s="34">
        <f t="shared" si="148"/>
        <v>262.74941470588237</v>
      </c>
      <c r="Q1359" s="31">
        <f t="shared" si="149"/>
        <v>3071631</v>
      </c>
      <c r="R1359" s="36">
        <f t="shared" si="150"/>
        <v>352225.95</v>
      </c>
      <c r="S1359" s="36">
        <f t="shared" si="151"/>
        <v>2860111.5</v>
      </c>
      <c r="T1359" s="36">
        <f t="shared" si="152"/>
        <v>44667.400500000003</v>
      </c>
      <c r="U1359" s="36">
        <f t="shared" si="153"/>
        <v>24163749.923426472</v>
      </c>
    </row>
    <row r="1360" spans="1:21" s="27" customFormat="1" x14ac:dyDescent="0.2">
      <c r="A1360" s="13">
        <v>2017</v>
      </c>
      <c r="B1360" s="13" t="s">
        <v>17</v>
      </c>
      <c r="C1360" s="14"/>
      <c r="D1360" s="13" t="s">
        <v>83</v>
      </c>
      <c r="E1360" s="27" t="s">
        <v>44</v>
      </c>
      <c r="F1360" s="27" t="s">
        <v>21</v>
      </c>
      <c r="G1360" s="28" t="s">
        <v>100</v>
      </c>
      <c r="H1360" s="35">
        <v>79545</v>
      </c>
      <c r="I1360" s="27">
        <v>158</v>
      </c>
      <c r="J1360" s="30">
        <v>189</v>
      </c>
      <c r="K1360" s="35">
        <f t="shared" si="147"/>
        <v>420.87301587301585</v>
      </c>
      <c r="L1360" s="32">
        <v>34</v>
      </c>
      <c r="M1360" s="32">
        <v>3.45</v>
      </c>
      <c r="N1360" s="32">
        <v>30.9</v>
      </c>
      <c r="O1360" s="33">
        <v>0.48259999999999997</v>
      </c>
      <c r="P1360" s="34">
        <f t="shared" si="148"/>
        <v>203.11331746031746</v>
      </c>
      <c r="Q1360" s="31">
        <f t="shared" si="149"/>
        <v>2704530</v>
      </c>
      <c r="R1360" s="36">
        <f t="shared" si="150"/>
        <v>274430.25</v>
      </c>
      <c r="S1360" s="36">
        <f t="shared" si="151"/>
        <v>2457940.5</v>
      </c>
      <c r="T1360" s="36">
        <f t="shared" si="152"/>
        <v>38388.417000000001</v>
      </c>
      <c r="U1360" s="36">
        <f t="shared" si="153"/>
        <v>16156648.837380953</v>
      </c>
    </row>
    <row r="1361" spans="1:21" s="27" customFormat="1" x14ac:dyDescent="0.2">
      <c r="A1361" s="13">
        <v>2017</v>
      </c>
      <c r="B1361" s="13" t="s">
        <v>17</v>
      </c>
      <c r="C1361" s="14"/>
      <c r="D1361" s="13" t="s">
        <v>83</v>
      </c>
      <c r="E1361" s="27" t="s">
        <v>44</v>
      </c>
      <c r="F1361" s="27" t="s">
        <v>21</v>
      </c>
      <c r="G1361" s="28" t="s">
        <v>100</v>
      </c>
      <c r="H1361" s="35">
        <v>44264</v>
      </c>
      <c r="I1361" s="27">
        <v>93</v>
      </c>
      <c r="J1361" s="30">
        <v>100</v>
      </c>
      <c r="K1361" s="35">
        <f t="shared" si="147"/>
        <v>442.64</v>
      </c>
      <c r="L1361" s="32">
        <v>33.1</v>
      </c>
      <c r="M1361" s="32">
        <v>3.65</v>
      </c>
      <c r="N1361" s="32">
        <v>30</v>
      </c>
      <c r="O1361" s="33">
        <v>0.48730000000000001</v>
      </c>
      <c r="P1361" s="34">
        <f t="shared" si="148"/>
        <v>215.69847200000001</v>
      </c>
      <c r="Q1361" s="31">
        <f t="shared" si="149"/>
        <v>1465138.4000000001</v>
      </c>
      <c r="R1361" s="36">
        <f t="shared" si="150"/>
        <v>161563.6</v>
      </c>
      <c r="S1361" s="36">
        <f t="shared" si="151"/>
        <v>1327920</v>
      </c>
      <c r="T1361" s="36">
        <f t="shared" si="152"/>
        <v>21569.8472</v>
      </c>
      <c r="U1361" s="36">
        <f t="shared" si="153"/>
        <v>9547677.1646079998</v>
      </c>
    </row>
    <row r="1362" spans="1:21" s="27" customFormat="1" x14ac:dyDescent="0.2">
      <c r="A1362" s="13">
        <v>2017</v>
      </c>
      <c r="B1362" s="13" t="s">
        <v>17</v>
      </c>
      <c r="C1362" s="14"/>
      <c r="D1362" s="13" t="s">
        <v>83</v>
      </c>
      <c r="E1362" s="27" t="s">
        <v>44</v>
      </c>
      <c r="F1362" s="27" t="s">
        <v>18</v>
      </c>
      <c r="G1362" s="28" t="s">
        <v>87</v>
      </c>
      <c r="H1362" s="35">
        <v>150413</v>
      </c>
      <c r="I1362" s="27">
        <v>318</v>
      </c>
      <c r="J1362" s="30">
        <v>200</v>
      </c>
      <c r="K1362" s="35">
        <f t="shared" si="147"/>
        <v>752.06500000000005</v>
      </c>
      <c r="L1362" s="32">
        <v>35.200000000000003</v>
      </c>
      <c r="M1362" s="32">
        <v>3.84</v>
      </c>
      <c r="N1362" s="32">
        <v>31.2</v>
      </c>
      <c r="O1362" s="33">
        <v>0.5252</v>
      </c>
      <c r="P1362" s="34">
        <f t="shared" si="148"/>
        <v>394.98453800000004</v>
      </c>
      <c r="Q1362" s="31">
        <f t="shared" si="149"/>
        <v>5294537.6000000006</v>
      </c>
      <c r="R1362" s="36">
        <f t="shared" si="150"/>
        <v>577585.91999999993</v>
      </c>
      <c r="S1362" s="36">
        <f t="shared" si="151"/>
        <v>4692885.5999999996</v>
      </c>
      <c r="T1362" s="36">
        <f t="shared" si="152"/>
        <v>78996.907600000006</v>
      </c>
      <c r="U1362" s="36">
        <f t="shared" si="153"/>
        <v>59410809.314194009</v>
      </c>
    </row>
    <row r="1363" spans="1:21" s="27" customFormat="1" x14ac:dyDescent="0.2">
      <c r="A1363" s="13">
        <v>2017</v>
      </c>
      <c r="B1363" s="13" t="s">
        <v>17</v>
      </c>
      <c r="C1363" s="14"/>
      <c r="D1363" s="13" t="s">
        <v>83</v>
      </c>
      <c r="E1363" s="27" t="s">
        <v>44</v>
      </c>
      <c r="F1363" s="27" t="s">
        <v>18</v>
      </c>
      <c r="G1363" s="28" t="s">
        <v>87</v>
      </c>
      <c r="H1363" s="35">
        <v>149532</v>
      </c>
      <c r="I1363" s="27">
        <v>312</v>
      </c>
      <c r="J1363" s="30">
        <v>200</v>
      </c>
      <c r="K1363" s="35">
        <f t="shared" si="147"/>
        <v>747.66</v>
      </c>
      <c r="L1363" s="32">
        <v>34.4</v>
      </c>
      <c r="M1363" s="32">
        <v>3.68</v>
      </c>
      <c r="N1363" s="32">
        <v>30.2</v>
      </c>
      <c r="O1363" s="33">
        <v>0.51180000000000003</v>
      </c>
      <c r="P1363" s="34">
        <f t="shared" si="148"/>
        <v>382.65238799999997</v>
      </c>
      <c r="Q1363" s="31">
        <f t="shared" si="149"/>
        <v>5143900.8</v>
      </c>
      <c r="R1363" s="36">
        <f t="shared" si="150"/>
        <v>550277.76</v>
      </c>
      <c r="S1363" s="36">
        <f t="shared" si="151"/>
        <v>4515866.3999999994</v>
      </c>
      <c r="T1363" s="36">
        <f t="shared" si="152"/>
        <v>76530.477599999998</v>
      </c>
      <c r="U1363" s="36">
        <f t="shared" si="153"/>
        <v>57218776.882415995</v>
      </c>
    </row>
    <row r="1364" spans="1:21" s="27" customFormat="1" x14ac:dyDescent="0.2">
      <c r="A1364" s="13">
        <v>2017</v>
      </c>
      <c r="B1364" s="13" t="s">
        <v>17</v>
      </c>
      <c r="C1364" s="14"/>
      <c r="D1364" s="13" t="s">
        <v>83</v>
      </c>
      <c r="E1364" s="27" t="s">
        <v>44</v>
      </c>
      <c r="F1364" s="27" t="s">
        <v>18</v>
      </c>
      <c r="G1364" s="28" t="s">
        <v>87</v>
      </c>
      <c r="H1364" s="35">
        <v>154698</v>
      </c>
      <c r="I1364" s="27">
        <v>315</v>
      </c>
      <c r="J1364" s="30">
        <v>210</v>
      </c>
      <c r="K1364" s="35">
        <f t="shared" si="147"/>
        <v>736.65714285714284</v>
      </c>
      <c r="L1364" s="32">
        <v>34.700000000000003</v>
      </c>
      <c r="M1364" s="32">
        <v>3.79</v>
      </c>
      <c r="N1364" s="32">
        <v>31</v>
      </c>
      <c r="O1364" s="33">
        <v>0.5141</v>
      </c>
      <c r="P1364" s="34">
        <f t="shared" si="148"/>
        <v>378.71543714285718</v>
      </c>
      <c r="Q1364" s="31">
        <f t="shared" si="149"/>
        <v>5368020.6000000006</v>
      </c>
      <c r="R1364" s="36">
        <f t="shared" si="150"/>
        <v>586305.42000000004</v>
      </c>
      <c r="S1364" s="36">
        <f t="shared" si="151"/>
        <v>4795638</v>
      </c>
      <c r="T1364" s="36">
        <f t="shared" si="152"/>
        <v>79530.241800000003</v>
      </c>
      <c r="U1364" s="36">
        <f t="shared" si="153"/>
        <v>58586520.695125721</v>
      </c>
    </row>
    <row r="1365" spans="1:21" s="27" customFormat="1" x14ac:dyDescent="0.2">
      <c r="A1365" s="13">
        <v>2017</v>
      </c>
      <c r="B1365" s="13" t="s">
        <v>17</v>
      </c>
      <c r="C1365" s="14"/>
      <c r="D1365" s="13" t="s">
        <v>83</v>
      </c>
      <c r="E1365" s="27" t="s">
        <v>44</v>
      </c>
      <c r="F1365" s="27" t="s">
        <v>21</v>
      </c>
      <c r="G1365" s="28" t="s">
        <v>86</v>
      </c>
      <c r="H1365" s="35">
        <v>211074</v>
      </c>
      <c r="I1365" s="27">
        <v>447</v>
      </c>
      <c r="J1365" s="30">
        <v>470</v>
      </c>
      <c r="K1365" s="35">
        <f t="shared" si="147"/>
        <v>449.0936170212766</v>
      </c>
      <c r="L1365" s="32">
        <v>34</v>
      </c>
      <c r="M1365" s="32">
        <v>3.74</v>
      </c>
      <c r="N1365" s="32">
        <v>30.5</v>
      </c>
      <c r="O1365" s="33">
        <v>0.50760000000000005</v>
      </c>
      <c r="P1365" s="34">
        <f t="shared" si="148"/>
        <v>227.95992000000004</v>
      </c>
      <c r="Q1365" s="31">
        <f t="shared" si="149"/>
        <v>7176516</v>
      </c>
      <c r="R1365" s="36">
        <f t="shared" si="150"/>
        <v>789416.76</v>
      </c>
      <c r="S1365" s="36">
        <f t="shared" si="151"/>
        <v>6437757</v>
      </c>
      <c r="T1365" s="36">
        <f t="shared" si="152"/>
        <v>107141.16240000002</v>
      </c>
      <c r="U1365" s="36">
        <f t="shared" si="153"/>
        <v>48116412.154080011</v>
      </c>
    </row>
    <row r="1366" spans="1:21" s="27" customFormat="1" x14ac:dyDescent="0.2">
      <c r="A1366" s="13">
        <v>2017</v>
      </c>
      <c r="B1366" s="13" t="s">
        <v>50</v>
      </c>
      <c r="C1366" s="14">
        <v>1</v>
      </c>
      <c r="D1366" s="13" t="s">
        <v>82</v>
      </c>
      <c r="E1366" s="27" t="s">
        <v>44</v>
      </c>
      <c r="F1366" s="27" t="s">
        <v>16</v>
      </c>
      <c r="G1366" s="28" t="s">
        <v>136</v>
      </c>
      <c r="H1366" s="35">
        <v>146942</v>
      </c>
      <c r="I1366" s="27">
        <v>302</v>
      </c>
      <c r="J1366" s="30">
        <v>87</v>
      </c>
      <c r="K1366" s="35">
        <f t="shared" si="147"/>
        <v>1688.9885057471265</v>
      </c>
      <c r="L1366" s="32">
        <v>36.729999999999997</v>
      </c>
      <c r="M1366" s="32">
        <v>4.26</v>
      </c>
      <c r="N1366" s="32">
        <v>32.31</v>
      </c>
      <c r="O1366" s="33">
        <v>0.54977900000000002</v>
      </c>
      <c r="P1366" s="34">
        <f t="shared" si="148"/>
        <v>928.5704117011494</v>
      </c>
      <c r="Q1366" s="31">
        <f t="shared" si="149"/>
        <v>5397179.6599999992</v>
      </c>
      <c r="R1366" s="36">
        <f t="shared" si="150"/>
        <v>625972.91999999993</v>
      </c>
      <c r="S1366" s="36">
        <f t="shared" si="151"/>
        <v>4747696.0200000005</v>
      </c>
      <c r="T1366" s="36">
        <f t="shared" si="152"/>
        <v>80785.625818</v>
      </c>
      <c r="U1366" s="36">
        <f t="shared" si="153"/>
        <v>136445993.43619031</v>
      </c>
    </row>
    <row r="1367" spans="1:21" s="27" customFormat="1" x14ac:dyDescent="0.2">
      <c r="A1367" s="13">
        <v>2017</v>
      </c>
      <c r="B1367" s="13" t="s">
        <v>50</v>
      </c>
      <c r="C1367" s="14">
        <v>1</v>
      </c>
      <c r="D1367" s="13" t="s">
        <v>82</v>
      </c>
      <c r="E1367" s="27" t="s">
        <v>44</v>
      </c>
      <c r="F1367" s="27" t="s">
        <v>16</v>
      </c>
      <c r="G1367" s="28" t="s">
        <v>136</v>
      </c>
      <c r="H1367" s="35">
        <v>58727</v>
      </c>
      <c r="I1367" s="27">
        <v>118</v>
      </c>
      <c r="J1367" s="30">
        <v>29</v>
      </c>
      <c r="K1367" s="35">
        <f t="shared" si="147"/>
        <v>2025.0689655172414</v>
      </c>
      <c r="L1367" s="32">
        <v>36.15</v>
      </c>
      <c r="M1367" s="32">
        <v>4.49</v>
      </c>
      <c r="N1367" s="32">
        <v>32.53</v>
      </c>
      <c r="O1367" s="33">
        <v>0.54624099999999998</v>
      </c>
      <c r="P1367" s="34">
        <f t="shared" si="148"/>
        <v>1106.1756967931035</v>
      </c>
      <c r="Q1367" s="31">
        <f t="shared" si="149"/>
        <v>2122981.0499999998</v>
      </c>
      <c r="R1367" s="36">
        <f t="shared" si="150"/>
        <v>263684.23000000004</v>
      </c>
      <c r="S1367" s="36">
        <f t="shared" si="151"/>
        <v>1910389.31</v>
      </c>
      <c r="T1367" s="36">
        <f t="shared" si="152"/>
        <v>32079.095206999998</v>
      </c>
      <c r="U1367" s="36">
        <f t="shared" si="153"/>
        <v>64962380.145568587</v>
      </c>
    </row>
    <row r="1368" spans="1:21" s="27" customFormat="1" x14ac:dyDescent="0.2">
      <c r="A1368" s="13">
        <v>2017</v>
      </c>
      <c r="B1368" s="13" t="s">
        <v>19</v>
      </c>
      <c r="C1368" s="14">
        <v>2</v>
      </c>
      <c r="D1368" s="13" t="s">
        <v>83</v>
      </c>
      <c r="E1368" s="27" t="s">
        <v>44</v>
      </c>
      <c r="F1368" s="27" t="s">
        <v>21</v>
      </c>
      <c r="G1368" s="28" t="s">
        <v>103</v>
      </c>
      <c r="H1368" s="35">
        <v>27703</v>
      </c>
      <c r="I1368" s="27">
        <v>56</v>
      </c>
      <c r="J1368" s="30">
        <v>30</v>
      </c>
      <c r="K1368" s="35">
        <f t="shared" si="147"/>
        <v>923.43333333333328</v>
      </c>
      <c r="L1368" s="32">
        <v>35.799999999999997</v>
      </c>
      <c r="M1368" s="32">
        <v>3.92</v>
      </c>
      <c r="N1368" s="32">
        <v>30.1</v>
      </c>
      <c r="O1368" s="33">
        <v>0.53480000000000005</v>
      </c>
      <c r="P1368" s="34">
        <f t="shared" si="148"/>
        <v>493.85214666666673</v>
      </c>
      <c r="Q1368" s="31">
        <f t="shared" si="149"/>
        <v>991767.39999999991</v>
      </c>
      <c r="R1368" s="36">
        <f t="shared" si="150"/>
        <v>108595.76</v>
      </c>
      <c r="S1368" s="36">
        <f t="shared" si="151"/>
        <v>833860.3</v>
      </c>
      <c r="T1368" s="36">
        <f t="shared" si="152"/>
        <v>14815.564400000001</v>
      </c>
      <c r="U1368" s="36">
        <f t="shared" si="153"/>
        <v>13681186.019106667</v>
      </c>
    </row>
    <row r="1369" spans="1:21" s="27" customFormat="1" x14ac:dyDescent="0.2">
      <c r="A1369" s="13">
        <v>2017</v>
      </c>
      <c r="B1369" s="13" t="s">
        <v>17</v>
      </c>
      <c r="C1369" s="14"/>
      <c r="D1369" s="13" t="s">
        <v>83</v>
      </c>
      <c r="E1369" s="27" t="s">
        <v>44</v>
      </c>
      <c r="F1369" s="27" t="s">
        <v>21</v>
      </c>
      <c r="G1369" s="28" t="s">
        <v>86</v>
      </c>
      <c r="H1369" s="35">
        <v>150524</v>
      </c>
      <c r="I1369" s="27">
        <v>299</v>
      </c>
      <c r="J1369" s="30">
        <v>175</v>
      </c>
      <c r="K1369" s="35">
        <f t="shared" si="147"/>
        <v>860.13714285714286</v>
      </c>
      <c r="L1369" s="32">
        <v>34.9</v>
      </c>
      <c r="M1369" s="32">
        <v>3.6</v>
      </c>
      <c r="N1369" s="32">
        <v>31.1</v>
      </c>
      <c r="O1369" s="33">
        <v>0.52280000000000004</v>
      </c>
      <c r="P1369" s="34">
        <f t="shared" si="148"/>
        <v>449.67969828571432</v>
      </c>
      <c r="Q1369" s="31">
        <f t="shared" si="149"/>
        <v>5253287.5999999996</v>
      </c>
      <c r="R1369" s="36">
        <f t="shared" si="150"/>
        <v>541886.4</v>
      </c>
      <c r="S1369" s="36">
        <f t="shared" si="151"/>
        <v>4681296.4000000004</v>
      </c>
      <c r="T1369" s="36">
        <f t="shared" si="152"/>
        <v>78693.94720000001</v>
      </c>
      <c r="U1369" s="36">
        <f t="shared" si="153"/>
        <v>67687586.904758856</v>
      </c>
    </row>
    <row r="1370" spans="1:21" s="27" customFormat="1" x14ac:dyDescent="0.2">
      <c r="A1370" s="13">
        <v>2017</v>
      </c>
      <c r="B1370" s="13" t="s">
        <v>17</v>
      </c>
      <c r="C1370" s="14"/>
      <c r="D1370" s="13" t="s">
        <v>83</v>
      </c>
      <c r="E1370" s="27" t="s">
        <v>44</v>
      </c>
      <c r="F1370" s="27" t="s">
        <v>21</v>
      </c>
      <c r="G1370" s="28" t="s">
        <v>86</v>
      </c>
      <c r="H1370" s="35">
        <v>278098</v>
      </c>
      <c r="I1370" s="27">
        <v>552</v>
      </c>
      <c r="J1370" s="30">
        <v>335</v>
      </c>
      <c r="K1370" s="35">
        <f t="shared" si="147"/>
        <v>830.14328358208957</v>
      </c>
      <c r="L1370" s="32">
        <v>35</v>
      </c>
      <c r="M1370" s="32">
        <v>3.91</v>
      </c>
      <c r="N1370" s="32">
        <v>31.4</v>
      </c>
      <c r="O1370" s="33">
        <v>0.52949999999999997</v>
      </c>
      <c r="P1370" s="34">
        <f t="shared" si="148"/>
        <v>439.56086865671642</v>
      </c>
      <c r="Q1370" s="31">
        <f t="shared" si="149"/>
        <v>9733430</v>
      </c>
      <c r="R1370" s="36">
        <f t="shared" si="150"/>
        <v>1087363.18</v>
      </c>
      <c r="S1370" s="36">
        <f t="shared" si="151"/>
        <v>8732277.1999999993</v>
      </c>
      <c r="T1370" s="36">
        <f t="shared" si="152"/>
        <v>147252.891</v>
      </c>
      <c r="U1370" s="36">
        <f t="shared" si="153"/>
        <v>122240998.45169552</v>
      </c>
    </row>
    <row r="1371" spans="1:21" s="27" customFormat="1" x14ac:dyDescent="0.2">
      <c r="A1371" s="13">
        <v>2017</v>
      </c>
      <c r="B1371" s="13" t="s">
        <v>19</v>
      </c>
      <c r="C1371" s="14">
        <v>2.5</v>
      </c>
      <c r="D1371" s="13" t="s">
        <v>83</v>
      </c>
      <c r="E1371" s="27" t="s">
        <v>44</v>
      </c>
      <c r="F1371" s="27" t="s">
        <v>21</v>
      </c>
      <c r="G1371" s="28" t="s">
        <v>100</v>
      </c>
      <c r="H1371" s="35">
        <v>224124</v>
      </c>
      <c r="I1371" s="27">
        <v>449</v>
      </c>
      <c r="J1371" s="30">
        <v>200</v>
      </c>
      <c r="K1371" s="35">
        <f t="shared" si="147"/>
        <v>1120.6199999999999</v>
      </c>
      <c r="L1371" s="32">
        <v>35.4</v>
      </c>
      <c r="M1371" s="32">
        <v>3.77</v>
      </c>
      <c r="N1371" s="32">
        <v>33.1</v>
      </c>
      <c r="O1371" s="33">
        <v>0.53049999999999997</v>
      </c>
      <c r="P1371" s="34">
        <f t="shared" si="148"/>
        <v>594.48890999999992</v>
      </c>
      <c r="Q1371" s="31">
        <f t="shared" si="149"/>
        <v>7933989.5999999996</v>
      </c>
      <c r="R1371" s="36">
        <f t="shared" si="150"/>
        <v>844947.48</v>
      </c>
      <c r="S1371" s="36">
        <f t="shared" si="151"/>
        <v>7418504.4000000004</v>
      </c>
      <c r="T1371" s="36">
        <f t="shared" si="152"/>
        <v>118897.78199999999</v>
      </c>
      <c r="U1371" s="36">
        <f t="shared" si="153"/>
        <v>133239232.46483998</v>
      </c>
    </row>
    <row r="1372" spans="1:21" s="27" customFormat="1" x14ac:dyDescent="0.2">
      <c r="A1372" s="13">
        <v>2017</v>
      </c>
      <c r="B1372" s="13" t="s">
        <v>17</v>
      </c>
      <c r="C1372" s="14"/>
      <c r="D1372" s="13" t="s">
        <v>83</v>
      </c>
      <c r="E1372" s="27" t="s">
        <v>44</v>
      </c>
      <c r="F1372" s="27" t="s">
        <v>21</v>
      </c>
      <c r="G1372" s="28" t="s">
        <v>86</v>
      </c>
      <c r="H1372" s="35">
        <v>133807</v>
      </c>
      <c r="I1372" s="27">
        <v>272</v>
      </c>
      <c r="J1372" s="30">
        <v>200</v>
      </c>
      <c r="K1372" s="35">
        <f t="shared" si="147"/>
        <v>669.03499999999997</v>
      </c>
      <c r="L1372" s="32">
        <v>33.700000000000003</v>
      </c>
      <c r="M1372" s="32">
        <v>3.67</v>
      </c>
      <c r="N1372" s="32">
        <v>30.8</v>
      </c>
      <c r="O1372" s="33">
        <v>0.49519999999999997</v>
      </c>
      <c r="P1372" s="34">
        <f t="shared" si="148"/>
        <v>331.30613199999999</v>
      </c>
      <c r="Q1372" s="31">
        <f t="shared" si="149"/>
        <v>4509295.9000000004</v>
      </c>
      <c r="R1372" s="36">
        <f t="shared" si="150"/>
        <v>491071.69</v>
      </c>
      <c r="S1372" s="36">
        <f t="shared" si="151"/>
        <v>4121255.6</v>
      </c>
      <c r="T1372" s="36">
        <f t="shared" si="152"/>
        <v>66261.2264</v>
      </c>
      <c r="U1372" s="36">
        <f t="shared" si="153"/>
        <v>44331079.604524001</v>
      </c>
    </row>
    <row r="1373" spans="1:21" s="27" customFormat="1" x14ac:dyDescent="0.2">
      <c r="A1373" s="13">
        <v>2017</v>
      </c>
      <c r="B1373" s="13" t="s">
        <v>17</v>
      </c>
      <c r="C1373" s="14"/>
      <c r="D1373" s="13" t="s">
        <v>83</v>
      </c>
      <c r="E1373" s="27" t="s">
        <v>44</v>
      </c>
      <c r="F1373" s="27" t="s">
        <v>21</v>
      </c>
      <c r="G1373" s="28" t="s">
        <v>86</v>
      </c>
      <c r="H1373" s="35">
        <v>32362</v>
      </c>
      <c r="I1373" s="27">
        <v>65</v>
      </c>
      <c r="J1373" s="30">
        <v>60</v>
      </c>
      <c r="K1373" s="35">
        <f t="shared" si="147"/>
        <v>539.36666666666667</v>
      </c>
      <c r="L1373" s="32">
        <v>35.6</v>
      </c>
      <c r="M1373" s="32">
        <v>3.75</v>
      </c>
      <c r="N1373" s="32">
        <v>31.3</v>
      </c>
      <c r="O1373" s="33">
        <v>0.54090000000000005</v>
      </c>
      <c r="P1373" s="34">
        <f t="shared" si="148"/>
        <v>291.74343000000005</v>
      </c>
      <c r="Q1373" s="31">
        <f t="shared" si="149"/>
        <v>1152087.2</v>
      </c>
      <c r="R1373" s="36">
        <f t="shared" si="150"/>
        <v>121357.5</v>
      </c>
      <c r="S1373" s="36">
        <f t="shared" si="151"/>
        <v>1012930.6</v>
      </c>
      <c r="T1373" s="36">
        <f t="shared" si="152"/>
        <v>17504.605800000001</v>
      </c>
      <c r="U1373" s="36">
        <f t="shared" si="153"/>
        <v>9441400.8816600014</v>
      </c>
    </row>
    <row r="1374" spans="1:21" s="27" customFormat="1" x14ac:dyDescent="0.2">
      <c r="A1374" s="13">
        <v>2017</v>
      </c>
      <c r="B1374" s="13" t="s">
        <v>39</v>
      </c>
      <c r="C1374" s="14">
        <v>3.5</v>
      </c>
      <c r="D1374" s="13" t="s">
        <v>83</v>
      </c>
      <c r="E1374" s="27" t="s">
        <v>44</v>
      </c>
      <c r="F1374" s="27" t="s">
        <v>21</v>
      </c>
      <c r="G1374" s="28" t="s">
        <v>86</v>
      </c>
      <c r="H1374" s="35">
        <v>133701</v>
      </c>
      <c r="I1374" s="27">
        <v>270</v>
      </c>
      <c r="J1374" s="30">
        <v>140</v>
      </c>
      <c r="K1374" s="35">
        <f t="shared" si="147"/>
        <v>955.00714285714287</v>
      </c>
      <c r="L1374" s="32">
        <v>34.6</v>
      </c>
      <c r="M1374" s="32">
        <v>3.73</v>
      </c>
      <c r="N1374" s="32">
        <v>31.5</v>
      </c>
      <c r="O1374" s="33">
        <v>0.51239999999999997</v>
      </c>
      <c r="P1374" s="34">
        <f t="shared" si="148"/>
        <v>489.34565999999995</v>
      </c>
      <c r="Q1374" s="31">
        <f t="shared" si="149"/>
        <v>4626054.6000000006</v>
      </c>
      <c r="R1374" s="36">
        <f t="shared" si="150"/>
        <v>498704.73</v>
      </c>
      <c r="S1374" s="36">
        <f t="shared" si="151"/>
        <v>4211581.5</v>
      </c>
      <c r="T1374" s="36">
        <f t="shared" si="152"/>
        <v>68508.392399999997</v>
      </c>
      <c r="U1374" s="36">
        <f t="shared" si="153"/>
        <v>65426004.087659992</v>
      </c>
    </row>
    <row r="1375" spans="1:21" s="27" customFormat="1" x14ac:dyDescent="0.2">
      <c r="A1375" s="13">
        <v>2017</v>
      </c>
      <c r="B1375" s="13" t="s">
        <v>17</v>
      </c>
      <c r="C1375" s="14"/>
      <c r="D1375" s="13" t="s">
        <v>83</v>
      </c>
      <c r="E1375" s="27" t="s">
        <v>44</v>
      </c>
      <c r="F1375" s="27" t="s">
        <v>21</v>
      </c>
      <c r="G1375" s="28" t="s">
        <v>86</v>
      </c>
      <c r="H1375" s="35">
        <v>187787</v>
      </c>
      <c r="I1375" s="27">
        <v>381</v>
      </c>
      <c r="J1375" s="30">
        <v>315</v>
      </c>
      <c r="K1375" s="35">
        <f t="shared" si="147"/>
        <v>596.14920634920634</v>
      </c>
      <c r="L1375" s="32">
        <v>33.299999999999997</v>
      </c>
      <c r="M1375" s="32">
        <v>3.77</v>
      </c>
      <c r="N1375" s="32">
        <v>31</v>
      </c>
      <c r="O1375" s="33">
        <v>0.4929</v>
      </c>
      <c r="P1375" s="34">
        <f t="shared" si="148"/>
        <v>293.8419438095238</v>
      </c>
      <c r="Q1375" s="31">
        <f t="shared" si="149"/>
        <v>6253307.0999999996</v>
      </c>
      <c r="R1375" s="36">
        <f t="shared" si="150"/>
        <v>707956.99</v>
      </c>
      <c r="S1375" s="36">
        <f t="shared" si="151"/>
        <v>5821397</v>
      </c>
      <c r="T1375" s="36">
        <f t="shared" si="152"/>
        <v>92560.212299999999</v>
      </c>
      <c r="U1375" s="36">
        <f t="shared" si="153"/>
        <v>55179697.102159046</v>
      </c>
    </row>
    <row r="1376" spans="1:21" s="27" customFormat="1" x14ac:dyDescent="0.2">
      <c r="A1376" s="13">
        <v>2017</v>
      </c>
      <c r="B1376" s="13" t="s">
        <v>17</v>
      </c>
      <c r="C1376" s="14"/>
      <c r="D1376" s="13" t="s">
        <v>83</v>
      </c>
      <c r="E1376" s="27" t="s">
        <v>44</v>
      </c>
      <c r="F1376" s="27" t="s">
        <v>21</v>
      </c>
      <c r="G1376" s="28" t="s">
        <v>86</v>
      </c>
      <c r="H1376" s="35">
        <v>86725</v>
      </c>
      <c r="I1376" s="27">
        <v>173</v>
      </c>
      <c r="J1376" s="30">
        <v>163</v>
      </c>
      <c r="K1376" s="35">
        <f t="shared" si="147"/>
        <v>532.05521472392638</v>
      </c>
      <c r="L1376" s="32">
        <v>35.799999999999997</v>
      </c>
      <c r="M1376" s="32">
        <v>3.8</v>
      </c>
      <c r="N1376" s="32">
        <v>31</v>
      </c>
      <c r="O1376" s="33">
        <v>0.53539999999999999</v>
      </c>
      <c r="P1376" s="34">
        <f t="shared" si="148"/>
        <v>284.86236196319021</v>
      </c>
      <c r="Q1376" s="31">
        <f t="shared" si="149"/>
        <v>3104754.9999999995</v>
      </c>
      <c r="R1376" s="36">
        <f t="shared" si="150"/>
        <v>329555</v>
      </c>
      <c r="S1376" s="36">
        <f t="shared" si="151"/>
        <v>2688475</v>
      </c>
      <c r="T1376" s="36">
        <f t="shared" si="152"/>
        <v>46432.565000000002</v>
      </c>
      <c r="U1376" s="36">
        <f t="shared" si="153"/>
        <v>24704688.341257673</v>
      </c>
    </row>
    <row r="1377" spans="1:21" s="27" customFormat="1" x14ac:dyDescent="0.2">
      <c r="A1377" s="13">
        <v>2017</v>
      </c>
      <c r="B1377" s="13" t="s">
        <v>39</v>
      </c>
      <c r="C1377" s="14">
        <v>2.9</v>
      </c>
      <c r="D1377" s="13" t="s">
        <v>83</v>
      </c>
      <c r="E1377" s="27" t="s">
        <v>44</v>
      </c>
      <c r="F1377" s="27" t="s">
        <v>21</v>
      </c>
      <c r="G1377" s="28" t="s">
        <v>86</v>
      </c>
      <c r="H1377" s="35">
        <v>102276</v>
      </c>
      <c r="I1377" s="27">
        <v>203</v>
      </c>
      <c r="J1377" s="30">
        <v>120</v>
      </c>
      <c r="K1377" s="35">
        <f t="shared" si="147"/>
        <v>852.3</v>
      </c>
      <c r="L1377" s="32">
        <v>35.9</v>
      </c>
      <c r="M1377" s="32">
        <v>3.75</v>
      </c>
      <c r="N1377" s="32">
        <v>31</v>
      </c>
      <c r="O1377" s="33">
        <v>0.53310000000000002</v>
      </c>
      <c r="P1377" s="34">
        <f t="shared" si="148"/>
        <v>454.36113</v>
      </c>
      <c r="Q1377" s="31">
        <f t="shared" si="149"/>
        <v>3671708.4</v>
      </c>
      <c r="R1377" s="36">
        <f t="shared" si="150"/>
        <v>383535</v>
      </c>
      <c r="S1377" s="36">
        <f t="shared" si="151"/>
        <v>3170556</v>
      </c>
      <c r="T1377" s="36">
        <f t="shared" si="152"/>
        <v>54523.335599999999</v>
      </c>
      <c r="U1377" s="36">
        <f t="shared" si="153"/>
        <v>46470238.931879997</v>
      </c>
    </row>
    <row r="1378" spans="1:21" s="27" customFormat="1" x14ac:dyDescent="0.2">
      <c r="A1378" s="13">
        <v>2017</v>
      </c>
      <c r="B1378" s="13" t="s">
        <v>39</v>
      </c>
      <c r="C1378" s="14">
        <v>2.7</v>
      </c>
      <c r="D1378" s="13" t="s">
        <v>83</v>
      </c>
      <c r="E1378" s="27" t="s">
        <v>44</v>
      </c>
      <c r="F1378" s="27" t="s">
        <v>21</v>
      </c>
      <c r="G1378" s="28" t="s">
        <v>99</v>
      </c>
      <c r="H1378" s="35">
        <v>105326</v>
      </c>
      <c r="I1378" s="27">
        <v>207</v>
      </c>
      <c r="J1378" s="30">
        <v>120</v>
      </c>
      <c r="K1378" s="35">
        <f t="shared" si="147"/>
        <v>877.7166666666667</v>
      </c>
      <c r="L1378" s="32">
        <v>35.299999999999997</v>
      </c>
      <c r="M1378" s="32">
        <v>3.92</v>
      </c>
      <c r="N1378" s="32">
        <v>30.6</v>
      </c>
      <c r="O1378" s="33">
        <v>0.52839999999999998</v>
      </c>
      <c r="P1378" s="34">
        <f t="shared" si="148"/>
        <v>463.78548666666666</v>
      </c>
      <c r="Q1378" s="31">
        <f t="shared" si="149"/>
        <v>3718007.8</v>
      </c>
      <c r="R1378" s="36">
        <f t="shared" si="150"/>
        <v>412877.92</v>
      </c>
      <c r="S1378" s="36">
        <f t="shared" si="151"/>
        <v>3222975.6</v>
      </c>
      <c r="T1378" s="36">
        <f t="shared" si="152"/>
        <v>55654.258399999999</v>
      </c>
      <c r="U1378" s="36">
        <f t="shared" si="153"/>
        <v>48848670.168653332</v>
      </c>
    </row>
    <row r="1379" spans="1:21" s="27" customFormat="1" x14ac:dyDescent="0.2">
      <c r="A1379" s="13">
        <v>2017</v>
      </c>
      <c r="B1379" s="13" t="s">
        <v>17</v>
      </c>
      <c r="C1379" s="14"/>
      <c r="D1379" s="13" t="s">
        <v>83</v>
      </c>
      <c r="E1379" s="27" t="s">
        <v>44</v>
      </c>
      <c r="F1379" s="27" t="s">
        <v>21</v>
      </c>
      <c r="G1379" s="28" t="s">
        <v>86</v>
      </c>
      <c r="H1379" s="35">
        <v>102181</v>
      </c>
      <c r="I1379" s="27">
        <v>207</v>
      </c>
      <c r="J1379" s="30">
        <v>122</v>
      </c>
      <c r="K1379" s="35">
        <f t="shared" si="147"/>
        <v>837.54918032786884</v>
      </c>
      <c r="L1379" s="32">
        <v>33.9</v>
      </c>
      <c r="M1379" s="32">
        <v>3.92</v>
      </c>
      <c r="N1379" s="32">
        <v>32.4</v>
      </c>
      <c r="O1379" s="33">
        <v>0.502</v>
      </c>
      <c r="P1379" s="34">
        <f t="shared" si="148"/>
        <v>420.44968852459016</v>
      </c>
      <c r="Q1379" s="31">
        <f t="shared" si="149"/>
        <v>3463935.9</v>
      </c>
      <c r="R1379" s="36">
        <f t="shared" si="150"/>
        <v>400549.52</v>
      </c>
      <c r="S1379" s="36">
        <f t="shared" si="151"/>
        <v>3310664.4</v>
      </c>
      <c r="T1379" s="36">
        <f t="shared" si="152"/>
        <v>51294.862000000001</v>
      </c>
      <c r="U1379" s="36">
        <f t="shared" si="153"/>
        <v>42961969.623131149</v>
      </c>
    </row>
    <row r="1380" spans="1:21" s="27" customFormat="1" x14ac:dyDescent="0.2">
      <c r="A1380" s="13">
        <v>2017</v>
      </c>
      <c r="B1380" s="13" t="s">
        <v>17</v>
      </c>
      <c r="C1380" s="14"/>
      <c r="D1380" s="13" t="s">
        <v>83</v>
      </c>
      <c r="E1380" s="27" t="s">
        <v>44</v>
      </c>
      <c r="F1380" s="27" t="s">
        <v>21</v>
      </c>
      <c r="G1380" s="28" t="s">
        <v>86</v>
      </c>
      <c r="H1380" s="35">
        <v>78672</v>
      </c>
      <c r="I1380" s="27">
        <v>155</v>
      </c>
      <c r="J1380" s="30">
        <v>109</v>
      </c>
      <c r="K1380" s="35">
        <f t="shared" si="147"/>
        <v>721.7614678899082</v>
      </c>
      <c r="L1380" s="32">
        <v>33.200000000000003</v>
      </c>
      <c r="M1380" s="32">
        <v>3.81</v>
      </c>
      <c r="N1380" s="32">
        <v>30.8</v>
      </c>
      <c r="O1380" s="33">
        <v>0.4854</v>
      </c>
      <c r="P1380" s="34">
        <f t="shared" si="148"/>
        <v>350.34301651376148</v>
      </c>
      <c r="Q1380" s="31">
        <f t="shared" si="149"/>
        <v>2611910.4000000004</v>
      </c>
      <c r="R1380" s="36">
        <f t="shared" si="150"/>
        <v>299740.32</v>
      </c>
      <c r="S1380" s="36">
        <f t="shared" si="151"/>
        <v>2423097.6</v>
      </c>
      <c r="T1380" s="36">
        <f t="shared" si="152"/>
        <v>38187.388800000001</v>
      </c>
      <c r="U1380" s="36">
        <f t="shared" si="153"/>
        <v>27562185.795170642</v>
      </c>
    </row>
    <row r="1381" spans="1:21" s="27" customFormat="1" x14ac:dyDescent="0.2">
      <c r="A1381" s="13">
        <v>2017</v>
      </c>
      <c r="B1381" s="13" t="s">
        <v>39</v>
      </c>
      <c r="C1381" s="14">
        <v>2.96</v>
      </c>
      <c r="D1381" s="13" t="s">
        <v>83</v>
      </c>
      <c r="E1381" s="27" t="s">
        <v>44</v>
      </c>
      <c r="F1381" s="27" t="s">
        <v>21</v>
      </c>
      <c r="G1381" s="28" t="s">
        <v>87</v>
      </c>
      <c r="H1381" s="35">
        <v>103047</v>
      </c>
      <c r="I1381" s="27">
        <v>210</v>
      </c>
      <c r="J1381" s="30">
        <v>101</v>
      </c>
      <c r="K1381" s="35">
        <f t="shared" si="147"/>
        <v>1020.2673267326733</v>
      </c>
      <c r="L1381" s="32">
        <v>34.700000000000003</v>
      </c>
      <c r="M1381" s="32">
        <v>3.92</v>
      </c>
      <c r="N1381" s="32">
        <v>30.1</v>
      </c>
      <c r="O1381" s="33">
        <v>0.51700000000000002</v>
      </c>
      <c r="P1381" s="34">
        <f t="shared" si="148"/>
        <v>527.4782079207921</v>
      </c>
      <c r="Q1381" s="31">
        <f t="shared" si="149"/>
        <v>3575730.9000000004</v>
      </c>
      <c r="R1381" s="36">
        <f t="shared" si="150"/>
        <v>403944.24</v>
      </c>
      <c r="S1381" s="36">
        <f t="shared" si="151"/>
        <v>3101714.7</v>
      </c>
      <c r="T1381" s="36">
        <f t="shared" si="152"/>
        <v>53275.298999999999</v>
      </c>
      <c r="U1381" s="36">
        <f t="shared" si="153"/>
        <v>54355046.891613863</v>
      </c>
    </row>
    <row r="1382" spans="1:21" s="27" customFormat="1" x14ac:dyDescent="0.2">
      <c r="A1382" s="13">
        <v>2017</v>
      </c>
      <c r="B1382" s="13" t="s">
        <v>39</v>
      </c>
      <c r="C1382" s="14">
        <v>3.5</v>
      </c>
      <c r="D1382" s="13" t="s">
        <v>83</v>
      </c>
      <c r="E1382" s="27" t="s">
        <v>44</v>
      </c>
      <c r="F1382" s="27" t="s">
        <v>21</v>
      </c>
      <c r="G1382" s="28" t="s">
        <v>87</v>
      </c>
      <c r="H1382" s="35">
        <v>109684</v>
      </c>
      <c r="I1382" s="27">
        <v>225</v>
      </c>
      <c r="J1382" s="30">
        <v>120</v>
      </c>
      <c r="K1382" s="35">
        <f t="shared" si="147"/>
        <v>914.0333333333333</v>
      </c>
      <c r="L1382" s="32">
        <v>35.200000000000003</v>
      </c>
      <c r="M1382" s="32">
        <v>3.61</v>
      </c>
      <c r="N1382" s="32">
        <v>30.6</v>
      </c>
      <c r="O1382" s="33">
        <v>0.49780000000000002</v>
      </c>
      <c r="P1382" s="34">
        <f t="shared" si="148"/>
        <v>455.00579333333337</v>
      </c>
      <c r="Q1382" s="31">
        <f t="shared" si="149"/>
        <v>3860876.8000000003</v>
      </c>
      <c r="R1382" s="36">
        <f t="shared" si="150"/>
        <v>395959.24</v>
      </c>
      <c r="S1382" s="36">
        <f t="shared" si="151"/>
        <v>3356330.4000000004</v>
      </c>
      <c r="T1382" s="36">
        <f t="shared" si="152"/>
        <v>54600.695200000002</v>
      </c>
      <c r="U1382" s="36">
        <f t="shared" si="153"/>
        <v>49906855.435973339</v>
      </c>
    </row>
    <row r="1383" spans="1:21" s="27" customFormat="1" x14ac:dyDescent="0.2">
      <c r="A1383" s="13">
        <v>2017</v>
      </c>
      <c r="B1383" s="13" t="s">
        <v>17</v>
      </c>
      <c r="C1383" s="14"/>
      <c r="D1383" s="13" t="s">
        <v>83</v>
      </c>
      <c r="E1383" s="27" t="s">
        <v>44</v>
      </c>
      <c r="F1383" s="27" t="s">
        <v>21</v>
      </c>
      <c r="G1383" s="28" t="s">
        <v>86</v>
      </c>
      <c r="H1383" s="35">
        <v>41450</v>
      </c>
      <c r="I1383" s="27">
        <v>81</v>
      </c>
      <c r="J1383" s="30">
        <v>69</v>
      </c>
      <c r="K1383" s="35">
        <f t="shared" si="147"/>
        <v>600.72463768115938</v>
      </c>
      <c r="L1383" s="32">
        <v>33.200000000000003</v>
      </c>
      <c r="M1383" s="32">
        <v>3.95</v>
      </c>
      <c r="N1383" s="32">
        <v>30.9</v>
      </c>
      <c r="O1383" s="33">
        <v>0.48749999999999999</v>
      </c>
      <c r="P1383" s="34">
        <f t="shared" si="148"/>
        <v>292.85326086956519</v>
      </c>
      <c r="Q1383" s="31">
        <f t="shared" si="149"/>
        <v>1376140.0000000002</v>
      </c>
      <c r="R1383" s="36">
        <f t="shared" si="150"/>
        <v>163727.5</v>
      </c>
      <c r="S1383" s="36">
        <f t="shared" si="151"/>
        <v>1280805</v>
      </c>
      <c r="T1383" s="36">
        <f t="shared" si="152"/>
        <v>20206.875</v>
      </c>
      <c r="U1383" s="36">
        <f t="shared" si="153"/>
        <v>12138767.663043477</v>
      </c>
    </row>
    <row r="1384" spans="1:21" s="27" customFormat="1" x14ac:dyDescent="0.2">
      <c r="A1384" s="13">
        <v>2017</v>
      </c>
      <c r="B1384" s="13" t="s">
        <v>39</v>
      </c>
      <c r="C1384" s="14">
        <v>3.125</v>
      </c>
      <c r="D1384" s="13" t="s">
        <v>83</v>
      </c>
      <c r="E1384" s="27" t="s">
        <v>44</v>
      </c>
      <c r="F1384" s="27" t="s">
        <v>21</v>
      </c>
      <c r="G1384" s="28" t="s">
        <v>99</v>
      </c>
      <c r="H1384" s="35">
        <v>96855</v>
      </c>
      <c r="I1384" s="27">
        <v>200</v>
      </c>
      <c r="J1384" s="30">
        <v>120</v>
      </c>
      <c r="K1384" s="35">
        <f t="shared" si="147"/>
        <v>807.125</v>
      </c>
      <c r="L1384" s="32">
        <v>33.6</v>
      </c>
      <c r="M1384" s="32">
        <v>3.88</v>
      </c>
      <c r="N1384" s="32">
        <v>29.7</v>
      </c>
      <c r="O1384" s="33">
        <v>0.496</v>
      </c>
      <c r="P1384" s="34">
        <f t="shared" si="148"/>
        <v>400.334</v>
      </c>
      <c r="Q1384" s="31">
        <f t="shared" si="149"/>
        <v>3254328</v>
      </c>
      <c r="R1384" s="36">
        <f t="shared" si="150"/>
        <v>375797.39999999997</v>
      </c>
      <c r="S1384" s="36">
        <f t="shared" si="151"/>
        <v>2876593.5</v>
      </c>
      <c r="T1384" s="36">
        <f t="shared" si="152"/>
        <v>48040.08</v>
      </c>
      <c r="U1384" s="36">
        <f t="shared" si="153"/>
        <v>38774349.57</v>
      </c>
    </row>
    <row r="1385" spans="1:21" s="27" customFormat="1" x14ac:dyDescent="0.2">
      <c r="A1385" s="13">
        <v>2017</v>
      </c>
      <c r="B1385" s="13" t="s">
        <v>19</v>
      </c>
      <c r="C1385" s="14">
        <v>3.7</v>
      </c>
      <c r="D1385" s="13" t="s">
        <v>83</v>
      </c>
      <c r="E1385" s="27" t="s">
        <v>44</v>
      </c>
      <c r="F1385" s="27" t="s">
        <v>47</v>
      </c>
      <c r="G1385" s="28" t="s">
        <v>103</v>
      </c>
      <c r="H1385" s="35">
        <v>94105</v>
      </c>
      <c r="I1385" s="27">
        <v>196</v>
      </c>
      <c r="J1385" s="30">
        <v>52</v>
      </c>
      <c r="K1385" s="35">
        <f t="shared" si="147"/>
        <v>1809.7115384615386</v>
      </c>
      <c r="L1385" s="32">
        <v>37.5</v>
      </c>
      <c r="M1385" s="32">
        <v>3.48</v>
      </c>
      <c r="N1385" s="32">
        <v>30.4</v>
      </c>
      <c r="O1385" s="33">
        <v>0.51329999999999998</v>
      </c>
      <c r="P1385" s="34">
        <f t="shared" si="148"/>
        <v>928.92493269230772</v>
      </c>
      <c r="Q1385" s="31">
        <f t="shared" si="149"/>
        <v>3528937.5</v>
      </c>
      <c r="R1385" s="36">
        <f t="shared" si="150"/>
        <v>327485.40000000002</v>
      </c>
      <c r="S1385" s="36">
        <f t="shared" si="151"/>
        <v>2860792</v>
      </c>
      <c r="T1385" s="36">
        <f t="shared" si="152"/>
        <v>48304.0965</v>
      </c>
      <c r="U1385" s="36">
        <f t="shared" si="153"/>
        <v>87416480.79100962</v>
      </c>
    </row>
    <row r="1386" spans="1:21" s="27" customFormat="1" x14ac:dyDescent="0.2">
      <c r="A1386" s="13">
        <v>2017</v>
      </c>
      <c r="B1386" s="13" t="s">
        <v>17</v>
      </c>
      <c r="C1386" s="14"/>
      <c r="D1386" s="13" t="s">
        <v>83</v>
      </c>
      <c r="E1386" s="27" t="s">
        <v>44</v>
      </c>
      <c r="F1386" s="27" t="s">
        <v>31</v>
      </c>
      <c r="G1386" s="28" t="s">
        <v>87</v>
      </c>
      <c r="H1386" s="35">
        <v>10140</v>
      </c>
      <c r="I1386" s="27">
        <v>22</v>
      </c>
      <c r="J1386" s="30">
        <v>9</v>
      </c>
      <c r="K1386" s="35">
        <f t="shared" si="147"/>
        <v>1126.6666666666667</v>
      </c>
      <c r="L1386" s="32">
        <v>36.1</v>
      </c>
      <c r="M1386" s="32">
        <v>3.56</v>
      </c>
      <c r="N1386" s="32">
        <v>31.3</v>
      </c>
      <c r="O1386" s="33">
        <v>0.4899</v>
      </c>
      <c r="P1386" s="34">
        <f t="shared" si="148"/>
        <v>551.95400000000006</v>
      </c>
      <c r="Q1386" s="31">
        <f t="shared" si="149"/>
        <v>366054</v>
      </c>
      <c r="R1386" s="36">
        <f t="shared" si="150"/>
        <v>36098.400000000001</v>
      </c>
      <c r="S1386" s="36">
        <f t="shared" si="151"/>
        <v>317382</v>
      </c>
      <c r="T1386" s="36">
        <f t="shared" si="152"/>
        <v>4967.5860000000002</v>
      </c>
      <c r="U1386" s="36">
        <f t="shared" si="153"/>
        <v>5596813.5600000005</v>
      </c>
    </row>
    <row r="1387" spans="1:21" s="27" customFormat="1" x14ac:dyDescent="0.2">
      <c r="A1387" s="13">
        <v>2017</v>
      </c>
      <c r="B1387" s="13" t="s">
        <v>17</v>
      </c>
      <c r="C1387" s="14"/>
      <c r="D1387" s="13" t="s">
        <v>83</v>
      </c>
      <c r="E1387" s="27" t="s">
        <v>44</v>
      </c>
      <c r="F1387" s="27" t="s">
        <v>31</v>
      </c>
      <c r="G1387" s="28" t="s">
        <v>87</v>
      </c>
      <c r="H1387" s="35">
        <v>74048</v>
      </c>
      <c r="I1387" s="27">
        <v>152</v>
      </c>
      <c r="J1387" s="30">
        <v>118</v>
      </c>
      <c r="K1387" s="35">
        <f t="shared" si="147"/>
        <v>627.52542372881351</v>
      </c>
      <c r="L1387" s="32">
        <v>36</v>
      </c>
      <c r="M1387" s="32">
        <v>4.49</v>
      </c>
      <c r="N1387" s="32">
        <v>32.799999999999997</v>
      </c>
      <c r="O1387" s="33">
        <v>0.53390000000000004</v>
      </c>
      <c r="P1387" s="34">
        <f t="shared" si="148"/>
        <v>335.03582372881357</v>
      </c>
      <c r="Q1387" s="31">
        <f t="shared" si="149"/>
        <v>2665728</v>
      </c>
      <c r="R1387" s="36">
        <f t="shared" si="150"/>
        <v>332475.52000000002</v>
      </c>
      <c r="S1387" s="36">
        <f t="shared" si="151"/>
        <v>2428774.3999999999</v>
      </c>
      <c r="T1387" s="36">
        <f t="shared" si="152"/>
        <v>39534.227200000001</v>
      </c>
      <c r="U1387" s="36">
        <f t="shared" si="153"/>
        <v>24808732.675471187</v>
      </c>
    </row>
    <row r="1388" spans="1:21" s="27" customFormat="1" x14ac:dyDescent="0.2">
      <c r="A1388" s="13">
        <v>2017</v>
      </c>
      <c r="B1388" s="13" t="s">
        <v>17</v>
      </c>
      <c r="C1388" s="14"/>
      <c r="D1388" s="13" t="s">
        <v>83</v>
      </c>
      <c r="E1388" s="27" t="s">
        <v>44</v>
      </c>
      <c r="F1388" s="27" t="s">
        <v>31</v>
      </c>
      <c r="G1388" s="28" t="s">
        <v>87</v>
      </c>
      <c r="H1388" s="35">
        <v>162864</v>
      </c>
      <c r="I1388" s="27">
        <v>340</v>
      </c>
      <c r="J1388" s="30">
        <v>247</v>
      </c>
      <c r="K1388" s="35">
        <f t="shared" si="147"/>
        <v>659.36842105263156</v>
      </c>
      <c r="L1388" s="32">
        <v>36.299999999999997</v>
      </c>
      <c r="M1388" s="32">
        <v>4.34</v>
      </c>
      <c r="N1388" s="32">
        <v>31.7</v>
      </c>
      <c r="O1388" s="33">
        <v>0.52680000000000005</v>
      </c>
      <c r="P1388" s="34">
        <f t="shared" si="148"/>
        <v>347.35528421052635</v>
      </c>
      <c r="Q1388" s="31">
        <f t="shared" si="149"/>
        <v>5911963.1999999993</v>
      </c>
      <c r="R1388" s="36">
        <f t="shared" si="150"/>
        <v>706829.76</v>
      </c>
      <c r="S1388" s="36">
        <f t="shared" si="151"/>
        <v>5162788.8</v>
      </c>
      <c r="T1388" s="36">
        <f t="shared" si="152"/>
        <v>85796.755200000014</v>
      </c>
      <c r="U1388" s="36">
        <f t="shared" si="153"/>
        <v>56571671.007663161</v>
      </c>
    </row>
    <row r="1389" spans="1:21" s="27" customFormat="1" x14ac:dyDescent="0.2">
      <c r="A1389" s="13">
        <v>2017</v>
      </c>
      <c r="B1389" s="13" t="s">
        <v>17</v>
      </c>
      <c r="C1389" s="14"/>
      <c r="D1389" s="13" t="s">
        <v>83</v>
      </c>
      <c r="E1389" s="27" t="s">
        <v>44</v>
      </c>
      <c r="F1389" s="27" t="s">
        <v>31</v>
      </c>
      <c r="G1389" s="28" t="s">
        <v>78</v>
      </c>
      <c r="H1389" s="35">
        <v>30478</v>
      </c>
      <c r="I1389" s="27">
        <v>63</v>
      </c>
      <c r="J1389" s="30">
        <v>56</v>
      </c>
      <c r="K1389" s="35">
        <f t="shared" si="147"/>
        <v>544.25</v>
      </c>
      <c r="L1389" s="32">
        <v>35</v>
      </c>
      <c r="M1389" s="32">
        <v>3.16</v>
      </c>
      <c r="N1389" s="32">
        <v>28.5</v>
      </c>
      <c r="O1389" s="33">
        <v>0.46750000000000003</v>
      </c>
      <c r="P1389" s="34">
        <f t="shared" si="148"/>
        <v>254.43687500000001</v>
      </c>
      <c r="Q1389" s="31">
        <f t="shared" si="149"/>
        <v>1066730</v>
      </c>
      <c r="R1389" s="36">
        <f t="shared" si="150"/>
        <v>96310.48000000001</v>
      </c>
      <c r="S1389" s="36">
        <f t="shared" si="151"/>
        <v>868623</v>
      </c>
      <c r="T1389" s="36">
        <f t="shared" si="152"/>
        <v>14248.465</v>
      </c>
      <c r="U1389" s="36">
        <f t="shared" si="153"/>
        <v>7754727.0762500009</v>
      </c>
    </row>
    <row r="1390" spans="1:21" s="27" customFormat="1" x14ac:dyDescent="0.2">
      <c r="A1390" s="13">
        <v>2017</v>
      </c>
      <c r="B1390" s="13" t="s">
        <v>17</v>
      </c>
      <c r="C1390" s="14"/>
      <c r="D1390" s="13" t="s">
        <v>83</v>
      </c>
      <c r="E1390" s="27" t="s">
        <v>44</v>
      </c>
      <c r="F1390" s="27" t="s">
        <v>31</v>
      </c>
      <c r="G1390" s="28" t="s">
        <v>78</v>
      </c>
      <c r="H1390" s="35">
        <v>142721</v>
      </c>
      <c r="I1390" s="27">
        <v>296</v>
      </c>
      <c r="J1390" s="30">
        <v>210</v>
      </c>
      <c r="K1390" s="35">
        <f t="shared" si="147"/>
        <v>679.62380952380954</v>
      </c>
      <c r="L1390" s="32">
        <v>36.6</v>
      </c>
      <c r="M1390" s="32">
        <v>3.34</v>
      </c>
      <c r="N1390" s="32">
        <v>29.6</v>
      </c>
      <c r="O1390" s="33">
        <v>0.49509999999999998</v>
      </c>
      <c r="P1390" s="34">
        <f t="shared" si="148"/>
        <v>336.48174809523806</v>
      </c>
      <c r="Q1390" s="31">
        <f t="shared" si="149"/>
        <v>5223588.6000000006</v>
      </c>
      <c r="R1390" s="36">
        <f t="shared" si="150"/>
        <v>476688.13999999996</v>
      </c>
      <c r="S1390" s="36">
        <f t="shared" si="151"/>
        <v>4224541.6000000006</v>
      </c>
      <c r="T1390" s="36">
        <f t="shared" si="152"/>
        <v>70661.167099999991</v>
      </c>
      <c r="U1390" s="36">
        <f t="shared" si="153"/>
        <v>48023011.569900468</v>
      </c>
    </row>
    <row r="1391" spans="1:21" s="27" customFormat="1" x14ac:dyDescent="0.2">
      <c r="A1391" s="13">
        <v>2017</v>
      </c>
      <c r="B1391" s="13" t="s">
        <v>19</v>
      </c>
      <c r="C1391" s="14">
        <v>3</v>
      </c>
      <c r="D1391" s="13" t="s">
        <v>83</v>
      </c>
      <c r="E1391" s="27" t="s">
        <v>44</v>
      </c>
      <c r="F1391" s="27" t="s">
        <v>18</v>
      </c>
      <c r="G1391" s="28" t="s">
        <v>87</v>
      </c>
      <c r="H1391" s="35">
        <v>52372</v>
      </c>
      <c r="I1391" s="27">
        <v>107</v>
      </c>
      <c r="J1391" s="30">
        <v>30</v>
      </c>
      <c r="K1391" s="35">
        <f t="shared" si="147"/>
        <v>1745.7333333333333</v>
      </c>
      <c r="L1391" s="32">
        <v>36.299999999999997</v>
      </c>
      <c r="M1391" s="32">
        <v>3.46</v>
      </c>
      <c r="N1391" s="32">
        <v>30.9</v>
      </c>
      <c r="O1391" s="33">
        <v>0.5323</v>
      </c>
      <c r="P1391" s="34">
        <f t="shared" si="148"/>
        <v>929.25385333333338</v>
      </c>
      <c r="Q1391" s="31">
        <f t="shared" si="149"/>
        <v>1901103.5999999999</v>
      </c>
      <c r="R1391" s="36">
        <f t="shared" si="150"/>
        <v>181207.12</v>
      </c>
      <c r="S1391" s="36">
        <f t="shared" si="151"/>
        <v>1618294.7999999998</v>
      </c>
      <c r="T1391" s="36">
        <f t="shared" si="152"/>
        <v>27877.615600000001</v>
      </c>
      <c r="U1391" s="36">
        <f t="shared" si="153"/>
        <v>48666882.806773335</v>
      </c>
    </row>
    <row r="1392" spans="1:21" s="27" customFormat="1" x14ac:dyDescent="0.2">
      <c r="A1392" s="13">
        <v>2017</v>
      </c>
      <c r="B1392" s="13" t="s">
        <v>19</v>
      </c>
      <c r="C1392" s="14">
        <v>4</v>
      </c>
      <c r="D1392" s="13" t="s">
        <v>83</v>
      </c>
      <c r="E1392" s="27" t="s">
        <v>44</v>
      </c>
      <c r="F1392" s="27" t="s">
        <v>21</v>
      </c>
      <c r="G1392" s="28" t="s">
        <v>87</v>
      </c>
      <c r="H1392" s="35">
        <v>191272</v>
      </c>
      <c r="I1392" s="27">
        <v>387</v>
      </c>
      <c r="J1392" s="30">
        <v>110</v>
      </c>
      <c r="K1392" s="35">
        <f t="shared" si="147"/>
        <v>1738.8363636363636</v>
      </c>
      <c r="L1392" s="32">
        <v>36.1</v>
      </c>
      <c r="M1392" s="32">
        <v>3.65</v>
      </c>
      <c r="N1392" s="32">
        <v>32.299999999999997</v>
      </c>
      <c r="O1392" s="33">
        <v>0.5262</v>
      </c>
      <c r="P1392" s="34">
        <f t="shared" si="148"/>
        <v>914.97569454545464</v>
      </c>
      <c r="Q1392" s="31">
        <f t="shared" si="149"/>
        <v>6904919.2000000002</v>
      </c>
      <c r="R1392" s="36">
        <f t="shared" si="150"/>
        <v>698142.79999999993</v>
      </c>
      <c r="S1392" s="36">
        <f t="shared" si="151"/>
        <v>6178085.5999999996</v>
      </c>
      <c r="T1392" s="36">
        <f t="shared" si="152"/>
        <v>100647.32640000001</v>
      </c>
      <c r="U1392" s="36">
        <f t="shared" si="153"/>
        <v>175009231.04709819</v>
      </c>
    </row>
    <row r="1393" spans="1:21" s="27" customFormat="1" x14ac:dyDescent="0.2">
      <c r="A1393" s="13">
        <v>2017</v>
      </c>
      <c r="B1393" s="13" t="s">
        <v>19</v>
      </c>
      <c r="C1393" s="14">
        <v>2.5</v>
      </c>
      <c r="D1393" s="13" t="s">
        <v>83</v>
      </c>
      <c r="E1393" s="27" t="s">
        <v>44</v>
      </c>
      <c r="F1393" s="27" t="s">
        <v>21</v>
      </c>
      <c r="G1393" s="28" t="s">
        <v>87</v>
      </c>
      <c r="H1393" s="35">
        <v>152193</v>
      </c>
      <c r="I1393" s="27">
        <v>311</v>
      </c>
      <c r="J1393" s="30">
        <v>110</v>
      </c>
      <c r="K1393" s="35">
        <f t="shared" si="147"/>
        <v>1383.5727272727272</v>
      </c>
      <c r="L1393" s="32">
        <v>36.299999999999997</v>
      </c>
      <c r="M1393" s="32">
        <v>3.11</v>
      </c>
      <c r="N1393" s="32">
        <v>33.200000000000003</v>
      </c>
      <c r="O1393" s="33">
        <v>0.49959999999999999</v>
      </c>
      <c r="P1393" s="34">
        <f t="shared" si="148"/>
        <v>691.23293454545455</v>
      </c>
      <c r="Q1393" s="31">
        <f t="shared" si="149"/>
        <v>5524605.8999999994</v>
      </c>
      <c r="R1393" s="36">
        <f t="shared" si="150"/>
        <v>473320.23</v>
      </c>
      <c r="S1393" s="36">
        <f t="shared" si="151"/>
        <v>5052807.6000000006</v>
      </c>
      <c r="T1393" s="36">
        <f t="shared" si="152"/>
        <v>76035.622799999997</v>
      </c>
      <c r="U1393" s="36">
        <f t="shared" si="153"/>
        <v>105200814.00727637</v>
      </c>
    </row>
    <row r="1394" spans="1:21" s="27" customFormat="1" x14ac:dyDescent="0.2">
      <c r="A1394" s="13">
        <v>2017</v>
      </c>
      <c r="B1394" s="13" t="s">
        <v>19</v>
      </c>
      <c r="C1394" s="14">
        <v>3</v>
      </c>
      <c r="D1394" s="13" t="s">
        <v>83</v>
      </c>
      <c r="E1394" s="27" t="s">
        <v>44</v>
      </c>
      <c r="F1394" s="27" t="s">
        <v>21</v>
      </c>
      <c r="G1394" s="28" t="s">
        <v>87</v>
      </c>
      <c r="H1394" s="35">
        <v>154621</v>
      </c>
      <c r="I1394" s="27">
        <v>317</v>
      </c>
      <c r="J1394" s="30">
        <v>110</v>
      </c>
      <c r="K1394" s="35">
        <f t="shared" si="147"/>
        <v>1405.6454545454546</v>
      </c>
      <c r="L1394" s="32">
        <v>36.4</v>
      </c>
      <c r="M1394" s="32">
        <v>3.13</v>
      </c>
      <c r="N1394" s="32">
        <v>33.299999999999997</v>
      </c>
      <c r="O1394" s="33">
        <v>0.4884</v>
      </c>
      <c r="P1394" s="34">
        <f t="shared" si="148"/>
        <v>686.51724000000002</v>
      </c>
      <c r="Q1394" s="31">
        <f t="shared" si="149"/>
        <v>5628204.3999999994</v>
      </c>
      <c r="R1394" s="36">
        <f t="shared" si="150"/>
        <v>483963.73</v>
      </c>
      <c r="S1394" s="36">
        <f t="shared" si="151"/>
        <v>5148879.3</v>
      </c>
      <c r="T1394" s="36">
        <f t="shared" si="152"/>
        <v>75516.896399999998</v>
      </c>
      <c r="U1394" s="36">
        <f t="shared" si="153"/>
        <v>106149982.16604</v>
      </c>
    </row>
    <row r="1395" spans="1:21" s="27" customFormat="1" x14ac:dyDescent="0.2">
      <c r="A1395" s="13">
        <v>2017</v>
      </c>
      <c r="B1395" s="13" t="s">
        <v>19</v>
      </c>
      <c r="C1395" s="14">
        <v>3</v>
      </c>
      <c r="D1395" s="13" t="s">
        <v>83</v>
      </c>
      <c r="E1395" s="27" t="s">
        <v>44</v>
      </c>
      <c r="F1395" s="27" t="s">
        <v>21</v>
      </c>
      <c r="G1395" s="28" t="s">
        <v>87</v>
      </c>
      <c r="H1395" s="35">
        <v>70266</v>
      </c>
      <c r="I1395" s="27">
        <v>147</v>
      </c>
      <c r="J1395" s="30">
        <v>50</v>
      </c>
      <c r="K1395" s="35">
        <f t="shared" si="147"/>
        <v>1405.32</v>
      </c>
      <c r="L1395" s="32">
        <v>36.299999999999997</v>
      </c>
      <c r="M1395" s="32">
        <v>3.05</v>
      </c>
      <c r="N1395" s="32">
        <v>33.4</v>
      </c>
      <c r="O1395" s="33">
        <v>0.48930000000000001</v>
      </c>
      <c r="P1395" s="34">
        <f t="shared" si="148"/>
        <v>687.62307599999997</v>
      </c>
      <c r="Q1395" s="31">
        <f t="shared" si="149"/>
        <v>2550655.7999999998</v>
      </c>
      <c r="R1395" s="36">
        <f t="shared" si="150"/>
        <v>214311.3</v>
      </c>
      <c r="S1395" s="36">
        <f t="shared" si="151"/>
        <v>2346884.4</v>
      </c>
      <c r="T1395" s="36">
        <f t="shared" si="152"/>
        <v>34381.1538</v>
      </c>
      <c r="U1395" s="36">
        <f t="shared" si="153"/>
        <v>48316523.058215998</v>
      </c>
    </row>
    <row r="1396" spans="1:21" s="27" customFormat="1" x14ac:dyDescent="0.2">
      <c r="A1396" s="13">
        <v>2017</v>
      </c>
      <c r="B1396" s="13" t="s">
        <v>39</v>
      </c>
      <c r="C1396" s="14">
        <v>4</v>
      </c>
      <c r="D1396" s="13" t="s">
        <v>83</v>
      </c>
      <c r="E1396" s="27" t="s">
        <v>44</v>
      </c>
      <c r="F1396" s="27" t="s">
        <v>21</v>
      </c>
      <c r="G1396" s="28" t="s">
        <v>87</v>
      </c>
      <c r="H1396" s="35">
        <v>38571</v>
      </c>
      <c r="I1396" s="27">
        <v>81</v>
      </c>
      <c r="J1396" s="30">
        <v>40</v>
      </c>
      <c r="K1396" s="35">
        <f t="shared" si="147"/>
        <v>964.27499999999998</v>
      </c>
      <c r="L1396" s="32">
        <v>34.299999999999997</v>
      </c>
      <c r="M1396" s="32">
        <v>3.85</v>
      </c>
      <c r="N1396" s="32">
        <v>30.3</v>
      </c>
      <c r="O1396" s="33">
        <v>0.50529999999999997</v>
      </c>
      <c r="P1396" s="34">
        <f t="shared" si="148"/>
        <v>487.24815749999999</v>
      </c>
      <c r="Q1396" s="31">
        <f t="shared" si="149"/>
        <v>1322985.2999999998</v>
      </c>
      <c r="R1396" s="36">
        <f t="shared" si="150"/>
        <v>148498.35</v>
      </c>
      <c r="S1396" s="36">
        <f t="shared" si="151"/>
        <v>1168701.3</v>
      </c>
      <c r="T1396" s="36">
        <f t="shared" si="152"/>
        <v>19489.926299999999</v>
      </c>
      <c r="U1396" s="36">
        <f t="shared" si="153"/>
        <v>18793648.6829325</v>
      </c>
    </row>
    <row r="1397" spans="1:21" s="27" customFormat="1" x14ac:dyDescent="0.2">
      <c r="A1397" s="13">
        <v>2017</v>
      </c>
      <c r="B1397" s="13" t="s">
        <v>39</v>
      </c>
      <c r="C1397" s="14">
        <v>3</v>
      </c>
      <c r="D1397" s="13" t="s">
        <v>83</v>
      </c>
      <c r="E1397" s="27" t="s">
        <v>44</v>
      </c>
      <c r="F1397" s="27" t="s">
        <v>21</v>
      </c>
      <c r="G1397" s="28" t="s">
        <v>87</v>
      </c>
      <c r="H1397" s="35">
        <v>39937</v>
      </c>
      <c r="I1397" s="27">
        <v>83</v>
      </c>
      <c r="J1397" s="30">
        <v>30</v>
      </c>
      <c r="K1397" s="35">
        <f t="shared" si="147"/>
        <v>1331.2333333333333</v>
      </c>
      <c r="L1397" s="32">
        <v>34.9</v>
      </c>
      <c r="M1397" s="32">
        <v>3.91</v>
      </c>
      <c r="N1397" s="32">
        <v>31.4</v>
      </c>
      <c r="O1397" s="33">
        <v>0.52300000000000002</v>
      </c>
      <c r="P1397" s="34">
        <f t="shared" si="148"/>
        <v>696.23503333333326</v>
      </c>
      <c r="Q1397" s="31">
        <f t="shared" si="149"/>
        <v>1393801.3</v>
      </c>
      <c r="R1397" s="36">
        <f t="shared" si="150"/>
        <v>156153.67000000001</v>
      </c>
      <c r="S1397" s="36">
        <f t="shared" si="151"/>
        <v>1254021.8</v>
      </c>
      <c r="T1397" s="36">
        <f t="shared" si="152"/>
        <v>20887.050999999999</v>
      </c>
      <c r="U1397" s="36">
        <f t="shared" si="153"/>
        <v>27805538.52623333</v>
      </c>
    </row>
    <row r="1398" spans="1:21" s="27" customFormat="1" x14ac:dyDescent="0.2">
      <c r="A1398" s="13">
        <v>2017</v>
      </c>
      <c r="B1398" s="13" t="s">
        <v>17</v>
      </c>
      <c r="C1398" s="14"/>
      <c r="D1398" s="13" t="s">
        <v>83</v>
      </c>
      <c r="E1398" s="27" t="s">
        <v>44</v>
      </c>
      <c r="F1398" s="27" t="s">
        <v>21</v>
      </c>
      <c r="G1398" s="28" t="s">
        <v>78</v>
      </c>
      <c r="H1398" s="35">
        <v>29518</v>
      </c>
      <c r="I1398" s="27">
        <v>59</v>
      </c>
      <c r="J1398" s="30">
        <v>53</v>
      </c>
      <c r="K1398" s="35">
        <f t="shared" si="147"/>
        <v>556.94339622641508</v>
      </c>
      <c r="L1398" s="32">
        <v>33.4</v>
      </c>
      <c r="M1398" s="32">
        <v>3.62</v>
      </c>
      <c r="N1398" s="32">
        <v>28.8</v>
      </c>
      <c r="O1398" s="33">
        <v>0.4844</v>
      </c>
      <c r="P1398" s="34">
        <f t="shared" si="148"/>
        <v>269.78338113207548</v>
      </c>
      <c r="Q1398" s="31">
        <f t="shared" si="149"/>
        <v>985901.2</v>
      </c>
      <c r="R1398" s="36">
        <f t="shared" si="150"/>
        <v>106855.16</v>
      </c>
      <c r="S1398" s="36">
        <f t="shared" si="151"/>
        <v>850118.4</v>
      </c>
      <c r="T1398" s="36">
        <f t="shared" si="152"/>
        <v>14298.519200000001</v>
      </c>
      <c r="U1398" s="36">
        <f t="shared" si="153"/>
        <v>7963465.8442566041</v>
      </c>
    </row>
    <row r="1399" spans="1:21" s="27" customFormat="1" x14ac:dyDescent="0.2">
      <c r="A1399" s="13">
        <v>2017</v>
      </c>
      <c r="B1399" s="13" t="s">
        <v>17</v>
      </c>
      <c r="C1399" s="14"/>
      <c r="D1399" s="13" t="s">
        <v>83</v>
      </c>
      <c r="E1399" s="27" t="s">
        <v>44</v>
      </c>
      <c r="F1399" s="27" t="s">
        <v>21</v>
      </c>
      <c r="G1399" s="28" t="s">
        <v>78</v>
      </c>
      <c r="H1399" s="35">
        <v>97396</v>
      </c>
      <c r="I1399" s="27">
        <v>196</v>
      </c>
      <c r="J1399" s="30">
        <v>172</v>
      </c>
      <c r="K1399" s="35">
        <f t="shared" si="147"/>
        <v>566.25581395348843</v>
      </c>
      <c r="L1399" s="32">
        <v>33.9</v>
      </c>
      <c r="M1399" s="32">
        <v>3.81</v>
      </c>
      <c r="N1399" s="32">
        <v>29.3</v>
      </c>
      <c r="O1399" s="33">
        <v>0.50249999999999995</v>
      </c>
      <c r="P1399" s="34">
        <f t="shared" si="148"/>
        <v>284.54354651162788</v>
      </c>
      <c r="Q1399" s="31">
        <f t="shared" si="149"/>
        <v>3301724.4</v>
      </c>
      <c r="R1399" s="36">
        <f t="shared" si="150"/>
        <v>371078.76</v>
      </c>
      <c r="S1399" s="36">
        <f t="shared" si="151"/>
        <v>2853702.8000000003</v>
      </c>
      <c r="T1399" s="36">
        <f t="shared" si="152"/>
        <v>48941.49</v>
      </c>
      <c r="U1399" s="36">
        <f t="shared" si="153"/>
        <v>27713403.256046508</v>
      </c>
    </row>
    <row r="1400" spans="1:21" s="27" customFormat="1" x14ac:dyDescent="0.2">
      <c r="A1400" s="13">
        <v>2017</v>
      </c>
      <c r="B1400" s="13" t="s">
        <v>17</v>
      </c>
      <c r="C1400" s="14"/>
      <c r="D1400" s="13" t="s">
        <v>83</v>
      </c>
      <c r="E1400" s="27" t="s">
        <v>44</v>
      </c>
      <c r="F1400" s="27" t="s">
        <v>21</v>
      </c>
      <c r="G1400" s="28" t="s">
        <v>78</v>
      </c>
      <c r="H1400" s="35">
        <v>84620</v>
      </c>
      <c r="I1400" s="27">
        <v>173</v>
      </c>
      <c r="J1400" s="30">
        <v>132</v>
      </c>
      <c r="K1400" s="35">
        <f t="shared" si="147"/>
        <v>641.06060606060601</v>
      </c>
      <c r="L1400" s="32">
        <v>34.6</v>
      </c>
      <c r="M1400" s="32">
        <v>3.5</v>
      </c>
      <c r="N1400" s="32">
        <v>29.9</v>
      </c>
      <c r="O1400" s="33">
        <v>0.5101</v>
      </c>
      <c r="P1400" s="34">
        <f t="shared" si="148"/>
        <v>327.00501515151512</v>
      </c>
      <c r="Q1400" s="31">
        <f t="shared" si="149"/>
        <v>2927852</v>
      </c>
      <c r="R1400" s="36">
        <f t="shared" si="150"/>
        <v>296170</v>
      </c>
      <c r="S1400" s="36">
        <f t="shared" si="151"/>
        <v>2530138</v>
      </c>
      <c r="T1400" s="36">
        <f t="shared" si="152"/>
        <v>43164.661999999997</v>
      </c>
      <c r="U1400" s="36">
        <f t="shared" si="153"/>
        <v>27671164.382121209</v>
      </c>
    </row>
    <row r="1401" spans="1:21" s="27" customFormat="1" x14ac:dyDescent="0.2">
      <c r="A1401" s="13">
        <v>2017</v>
      </c>
      <c r="B1401" s="13" t="s">
        <v>17</v>
      </c>
      <c r="C1401" s="14"/>
      <c r="D1401" s="13" t="s">
        <v>83</v>
      </c>
      <c r="E1401" s="27" t="s">
        <v>44</v>
      </c>
      <c r="F1401" s="27" t="s">
        <v>21</v>
      </c>
      <c r="G1401" s="28" t="s">
        <v>78</v>
      </c>
      <c r="H1401" s="35">
        <v>31014</v>
      </c>
      <c r="I1401" s="27">
        <v>64</v>
      </c>
      <c r="J1401" s="30">
        <v>53</v>
      </c>
      <c r="K1401" s="35">
        <f t="shared" si="147"/>
        <v>585.16981132075466</v>
      </c>
      <c r="L1401" s="32">
        <v>34</v>
      </c>
      <c r="M1401" s="32">
        <v>3.83</v>
      </c>
      <c r="N1401" s="32">
        <v>29.9</v>
      </c>
      <c r="O1401" s="33">
        <v>0.50509999999999999</v>
      </c>
      <c r="P1401" s="34">
        <f t="shared" si="148"/>
        <v>295.5692716981132</v>
      </c>
      <c r="Q1401" s="31">
        <f t="shared" si="149"/>
        <v>1054476</v>
      </c>
      <c r="R1401" s="36">
        <f t="shared" si="150"/>
        <v>118783.62</v>
      </c>
      <c r="S1401" s="36">
        <f t="shared" si="151"/>
        <v>927318.6</v>
      </c>
      <c r="T1401" s="36">
        <f t="shared" si="152"/>
        <v>15665.171399999999</v>
      </c>
      <c r="U1401" s="36">
        <f t="shared" si="153"/>
        <v>9166785.392445283</v>
      </c>
    </row>
    <row r="1402" spans="1:21" s="27" customFormat="1" x14ac:dyDescent="0.2">
      <c r="A1402" s="13">
        <v>2017</v>
      </c>
      <c r="B1402" s="13" t="s">
        <v>39</v>
      </c>
      <c r="C1402" s="14">
        <v>4</v>
      </c>
      <c r="D1402" s="13" t="s">
        <v>83</v>
      </c>
      <c r="E1402" s="27" t="s">
        <v>44</v>
      </c>
      <c r="F1402" s="27" t="s">
        <v>21</v>
      </c>
      <c r="G1402" s="28" t="s">
        <v>87</v>
      </c>
      <c r="H1402" s="35">
        <v>63962</v>
      </c>
      <c r="I1402" s="27">
        <v>132</v>
      </c>
      <c r="J1402" s="30">
        <v>50</v>
      </c>
      <c r="K1402" s="35">
        <f t="shared" si="147"/>
        <v>1279.24</v>
      </c>
      <c r="L1402" s="32">
        <v>34.700000000000003</v>
      </c>
      <c r="M1402" s="32">
        <v>3.84</v>
      </c>
      <c r="N1402" s="32">
        <v>31.2</v>
      </c>
      <c r="O1402" s="33">
        <v>0.51839999999999997</v>
      </c>
      <c r="P1402" s="34">
        <f t="shared" si="148"/>
        <v>663.15801599999986</v>
      </c>
      <c r="Q1402" s="31">
        <f t="shared" si="149"/>
        <v>2219481.4000000004</v>
      </c>
      <c r="R1402" s="36">
        <f t="shared" si="150"/>
        <v>245614.07999999999</v>
      </c>
      <c r="S1402" s="36">
        <f t="shared" si="151"/>
        <v>1995614.4</v>
      </c>
      <c r="T1402" s="36">
        <f t="shared" si="152"/>
        <v>33157.900799999996</v>
      </c>
      <c r="U1402" s="36">
        <f t="shared" si="153"/>
        <v>42416913.019391991</v>
      </c>
    </row>
    <row r="1403" spans="1:21" s="27" customFormat="1" x14ac:dyDescent="0.2">
      <c r="A1403" s="13">
        <v>2017</v>
      </c>
      <c r="B1403" s="13" t="s">
        <v>19</v>
      </c>
      <c r="C1403" s="14">
        <v>2.7</v>
      </c>
      <c r="D1403" s="13" t="s">
        <v>83</v>
      </c>
      <c r="E1403" s="27" t="s">
        <v>44</v>
      </c>
      <c r="F1403" s="27" t="s">
        <v>22</v>
      </c>
      <c r="G1403" s="28" t="s">
        <v>78</v>
      </c>
      <c r="H1403" s="35">
        <v>66553</v>
      </c>
      <c r="I1403" s="27">
        <v>130</v>
      </c>
      <c r="J1403" s="30">
        <v>55</v>
      </c>
      <c r="K1403" s="35">
        <f t="shared" si="147"/>
        <v>1210.0545454545454</v>
      </c>
      <c r="L1403" s="32">
        <v>34.299999999999997</v>
      </c>
      <c r="M1403" s="32">
        <v>3.37</v>
      </c>
      <c r="N1403" s="32">
        <v>27.7</v>
      </c>
      <c r="O1403" s="33">
        <v>0.48159999999999997</v>
      </c>
      <c r="P1403" s="34">
        <f t="shared" si="148"/>
        <v>582.76226909090906</v>
      </c>
      <c r="Q1403" s="31">
        <f t="shared" si="149"/>
        <v>2282767.9</v>
      </c>
      <c r="R1403" s="36">
        <f t="shared" si="150"/>
        <v>224283.61000000002</v>
      </c>
      <c r="S1403" s="36">
        <f t="shared" si="151"/>
        <v>1843518.0999999999</v>
      </c>
      <c r="T1403" s="36">
        <f t="shared" si="152"/>
        <v>32051.924799999997</v>
      </c>
      <c r="U1403" s="36">
        <f t="shared" si="153"/>
        <v>38784577.29480727</v>
      </c>
    </row>
    <row r="1404" spans="1:21" s="27" customFormat="1" x14ac:dyDescent="0.2">
      <c r="A1404" s="13">
        <v>2017</v>
      </c>
      <c r="B1404" s="13" t="s">
        <v>19</v>
      </c>
      <c r="C1404" s="14">
        <v>3</v>
      </c>
      <c r="D1404" s="13" t="s">
        <v>83</v>
      </c>
      <c r="E1404" s="27" t="s">
        <v>44</v>
      </c>
      <c r="F1404" s="27" t="s">
        <v>22</v>
      </c>
      <c r="G1404" s="28" t="s">
        <v>103</v>
      </c>
      <c r="H1404" s="35">
        <v>86818</v>
      </c>
      <c r="I1404" s="27">
        <v>173</v>
      </c>
      <c r="J1404" s="30">
        <v>66</v>
      </c>
      <c r="K1404" s="35">
        <f t="shared" si="147"/>
        <v>1315.4242424242425</v>
      </c>
      <c r="L1404" s="32">
        <v>36.200000000000003</v>
      </c>
      <c r="M1404" s="32">
        <v>2.9</v>
      </c>
      <c r="N1404" s="32">
        <v>30.2</v>
      </c>
      <c r="O1404" s="33">
        <v>0.48060000000000003</v>
      </c>
      <c r="P1404" s="34">
        <f t="shared" si="148"/>
        <v>632.19289090909103</v>
      </c>
      <c r="Q1404" s="31">
        <f t="shared" si="149"/>
        <v>3142811.6</v>
      </c>
      <c r="R1404" s="36">
        <f t="shared" si="150"/>
        <v>251772.19999999998</v>
      </c>
      <c r="S1404" s="36">
        <f t="shared" si="151"/>
        <v>2621903.6</v>
      </c>
      <c r="T1404" s="36">
        <f t="shared" si="152"/>
        <v>41724.730800000005</v>
      </c>
      <c r="U1404" s="36">
        <f t="shared" si="153"/>
        <v>54885722.402945466</v>
      </c>
    </row>
    <row r="1405" spans="1:21" s="27" customFormat="1" x14ac:dyDescent="0.2">
      <c r="A1405" s="13">
        <v>2017</v>
      </c>
      <c r="B1405" s="13" t="s">
        <v>17</v>
      </c>
      <c r="C1405" s="14"/>
      <c r="D1405" s="13" t="s">
        <v>83</v>
      </c>
      <c r="E1405" s="27" t="s">
        <v>44</v>
      </c>
      <c r="F1405" s="27" t="s">
        <v>21</v>
      </c>
      <c r="G1405" s="28" t="s">
        <v>78</v>
      </c>
      <c r="H1405" s="35">
        <v>87046</v>
      </c>
      <c r="I1405" s="27">
        <v>172</v>
      </c>
      <c r="J1405" s="30">
        <v>123.75</v>
      </c>
      <c r="K1405" s="35">
        <f t="shared" si="147"/>
        <v>703.40202020202025</v>
      </c>
      <c r="L1405" s="32">
        <v>34.700000000000003</v>
      </c>
      <c r="M1405" s="32">
        <v>3.44</v>
      </c>
      <c r="N1405" s="32">
        <v>28.2</v>
      </c>
      <c r="O1405" s="33">
        <v>0.50470000000000004</v>
      </c>
      <c r="P1405" s="34">
        <f t="shared" si="148"/>
        <v>355.00699959595966</v>
      </c>
      <c r="Q1405" s="31">
        <f t="shared" si="149"/>
        <v>3020496.2</v>
      </c>
      <c r="R1405" s="36">
        <f t="shared" si="150"/>
        <v>299438.24</v>
      </c>
      <c r="S1405" s="36">
        <f t="shared" si="151"/>
        <v>2454697.1999999997</v>
      </c>
      <c r="T1405" s="36">
        <f t="shared" si="152"/>
        <v>43932.116200000004</v>
      </c>
      <c r="U1405" s="36">
        <f t="shared" si="153"/>
        <v>30901939.286829904</v>
      </c>
    </row>
    <row r="1406" spans="1:21" s="27" customFormat="1" x14ac:dyDescent="0.2">
      <c r="A1406" s="13">
        <v>2017</v>
      </c>
      <c r="B1406" s="13" t="s">
        <v>17</v>
      </c>
      <c r="C1406" s="14"/>
      <c r="D1406" s="13" t="s">
        <v>83</v>
      </c>
      <c r="E1406" s="27" t="s">
        <v>44</v>
      </c>
      <c r="F1406" s="27" t="s">
        <v>21</v>
      </c>
      <c r="G1406" s="28" t="s">
        <v>78</v>
      </c>
      <c r="H1406" s="35">
        <v>79596</v>
      </c>
      <c r="I1406" s="27">
        <v>157</v>
      </c>
      <c r="J1406" s="30">
        <v>123</v>
      </c>
      <c r="K1406" s="35">
        <f t="shared" si="147"/>
        <v>647.1219512195122</v>
      </c>
      <c r="L1406" s="32">
        <v>34.6</v>
      </c>
      <c r="M1406" s="32">
        <v>3.76</v>
      </c>
      <c r="N1406" s="32">
        <v>28.1</v>
      </c>
      <c r="O1406" s="33">
        <v>0.51649999999999996</v>
      </c>
      <c r="P1406" s="34">
        <f t="shared" si="148"/>
        <v>334.23848780487799</v>
      </c>
      <c r="Q1406" s="31">
        <f t="shared" si="149"/>
        <v>2754021.6</v>
      </c>
      <c r="R1406" s="36">
        <f t="shared" si="150"/>
        <v>299280.95999999996</v>
      </c>
      <c r="S1406" s="36">
        <f t="shared" si="151"/>
        <v>2236647.6</v>
      </c>
      <c r="T1406" s="36">
        <f t="shared" si="152"/>
        <v>41111.333999999995</v>
      </c>
      <c r="U1406" s="36">
        <f t="shared" si="153"/>
        <v>26604046.675317068</v>
      </c>
    </row>
    <row r="1407" spans="1:21" s="27" customFormat="1" x14ac:dyDescent="0.2">
      <c r="A1407" s="13">
        <v>2017</v>
      </c>
      <c r="B1407" s="13" t="s">
        <v>17</v>
      </c>
      <c r="C1407" s="14"/>
      <c r="D1407" s="13" t="s">
        <v>83</v>
      </c>
      <c r="E1407" s="27" t="s">
        <v>44</v>
      </c>
      <c r="F1407" s="27" t="s">
        <v>21</v>
      </c>
      <c r="G1407" s="28" t="s">
        <v>87</v>
      </c>
      <c r="H1407" s="35">
        <v>60502</v>
      </c>
      <c r="I1407" s="27">
        <v>123</v>
      </c>
      <c r="J1407" s="30">
        <v>79.5</v>
      </c>
      <c r="K1407" s="35">
        <f t="shared" si="147"/>
        <v>761.03144654088055</v>
      </c>
      <c r="L1407" s="32">
        <v>34.1</v>
      </c>
      <c r="M1407" s="32">
        <v>3.9</v>
      </c>
      <c r="N1407" s="32">
        <v>29.9</v>
      </c>
      <c r="O1407" s="33">
        <v>0.50649999999999995</v>
      </c>
      <c r="P1407" s="34">
        <f t="shared" si="148"/>
        <v>385.46242767295593</v>
      </c>
      <c r="Q1407" s="31">
        <f t="shared" si="149"/>
        <v>2063118.2000000002</v>
      </c>
      <c r="R1407" s="36">
        <f t="shared" si="150"/>
        <v>235957.8</v>
      </c>
      <c r="S1407" s="36">
        <f t="shared" si="151"/>
        <v>1809009.7999999998</v>
      </c>
      <c r="T1407" s="36">
        <f t="shared" si="152"/>
        <v>30644.262999999995</v>
      </c>
      <c r="U1407" s="36">
        <f t="shared" si="153"/>
        <v>23321247.799069181</v>
      </c>
    </row>
    <row r="1408" spans="1:21" s="27" customFormat="1" x14ac:dyDescent="0.2">
      <c r="A1408" s="13">
        <v>2017</v>
      </c>
      <c r="B1408" s="13" t="s">
        <v>17</v>
      </c>
      <c r="C1408" s="14"/>
      <c r="D1408" s="13" t="s">
        <v>83</v>
      </c>
      <c r="E1408" s="27" t="s">
        <v>44</v>
      </c>
      <c r="F1408" s="27" t="s">
        <v>21</v>
      </c>
      <c r="G1408" s="28" t="s">
        <v>87</v>
      </c>
      <c r="H1408" s="35">
        <v>105546</v>
      </c>
      <c r="I1408" s="27">
        <v>215</v>
      </c>
      <c r="J1408" s="30">
        <v>146.26</v>
      </c>
      <c r="K1408" s="35">
        <f t="shared" si="147"/>
        <v>721.63270887460692</v>
      </c>
      <c r="L1408" s="32">
        <v>34.6</v>
      </c>
      <c r="M1408" s="32">
        <v>4.4000000000000004</v>
      </c>
      <c r="N1408" s="32">
        <v>27.9</v>
      </c>
      <c r="O1408" s="33">
        <v>0.49540000000000001</v>
      </c>
      <c r="P1408" s="34">
        <f t="shared" si="148"/>
        <v>357.49684397648025</v>
      </c>
      <c r="Q1408" s="31">
        <f t="shared" si="149"/>
        <v>3651891.6</v>
      </c>
      <c r="R1408" s="36">
        <f t="shared" si="150"/>
        <v>464402.4</v>
      </c>
      <c r="S1408" s="36">
        <f t="shared" si="151"/>
        <v>2944733.4</v>
      </c>
      <c r="T1408" s="36">
        <f t="shared" si="152"/>
        <v>52287.488400000002</v>
      </c>
      <c r="U1408" s="36">
        <f t="shared" si="153"/>
        <v>37732361.894341588</v>
      </c>
    </row>
    <row r="1409" spans="1:21" s="27" customFormat="1" x14ac:dyDescent="0.2">
      <c r="A1409" s="13">
        <v>2017</v>
      </c>
      <c r="B1409" s="13" t="s">
        <v>17</v>
      </c>
      <c r="C1409" s="14"/>
      <c r="D1409" s="13" t="s">
        <v>83</v>
      </c>
      <c r="E1409" s="27" t="s">
        <v>44</v>
      </c>
      <c r="F1409" s="27" t="s">
        <v>21</v>
      </c>
      <c r="G1409" s="28" t="s">
        <v>87</v>
      </c>
      <c r="H1409" s="35">
        <v>41905</v>
      </c>
      <c r="I1409" s="27">
        <v>88</v>
      </c>
      <c r="J1409" s="30">
        <v>57</v>
      </c>
      <c r="K1409" s="35">
        <f t="shared" si="147"/>
        <v>735.17543859649118</v>
      </c>
      <c r="L1409" s="32">
        <v>34.4</v>
      </c>
      <c r="M1409" s="32">
        <v>3.58</v>
      </c>
      <c r="N1409" s="32">
        <v>30.7</v>
      </c>
      <c r="O1409" s="33">
        <v>0.4889</v>
      </c>
      <c r="P1409" s="34">
        <f t="shared" si="148"/>
        <v>359.4272719298246</v>
      </c>
      <c r="Q1409" s="31">
        <f t="shared" si="149"/>
        <v>1441532</v>
      </c>
      <c r="R1409" s="36">
        <f t="shared" si="150"/>
        <v>150019.9</v>
      </c>
      <c r="S1409" s="36">
        <f t="shared" si="151"/>
        <v>1286483.5</v>
      </c>
      <c r="T1409" s="36">
        <f t="shared" si="152"/>
        <v>20487.354500000001</v>
      </c>
      <c r="U1409" s="36">
        <f t="shared" si="153"/>
        <v>15061799.8302193</v>
      </c>
    </row>
    <row r="1410" spans="1:21" s="27" customFormat="1" x14ac:dyDescent="0.2">
      <c r="A1410" s="13">
        <v>2017</v>
      </c>
      <c r="B1410" s="13" t="s">
        <v>17</v>
      </c>
      <c r="C1410" s="14"/>
      <c r="D1410" s="13" t="s">
        <v>83</v>
      </c>
      <c r="E1410" s="27" t="s">
        <v>44</v>
      </c>
      <c r="F1410" s="27" t="s">
        <v>21</v>
      </c>
      <c r="G1410" s="28" t="s">
        <v>87</v>
      </c>
      <c r="H1410" s="35">
        <v>34149</v>
      </c>
      <c r="I1410" s="27">
        <v>72</v>
      </c>
      <c r="J1410" s="30">
        <v>53</v>
      </c>
      <c r="K1410" s="35">
        <f t="shared" si="147"/>
        <v>644.32075471698113</v>
      </c>
      <c r="L1410" s="32">
        <v>34.4</v>
      </c>
      <c r="M1410" s="32">
        <v>3.73</v>
      </c>
      <c r="N1410" s="32">
        <v>31.1</v>
      </c>
      <c r="O1410" s="33">
        <v>0.50629999999999997</v>
      </c>
      <c r="P1410" s="34">
        <f t="shared" si="148"/>
        <v>326.21959811320755</v>
      </c>
      <c r="Q1410" s="31">
        <f t="shared" si="149"/>
        <v>1174725.5999999999</v>
      </c>
      <c r="R1410" s="36">
        <f t="shared" si="150"/>
        <v>127375.77</v>
      </c>
      <c r="S1410" s="36">
        <f t="shared" si="151"/>
        <v>1062033.9000000001</v>
      </c>
      <c r="T1410" s="36">
        <f t="shared" si="152"/>
        <v>17289.6387</v>
      </c>
      <c r="U1410" s="36">
        <f t="shared" si="153"/>
        <v>11140073.055967925</v>
      </c>
    </row>
    <row r="1411" spans="1:21" s="27" customFormat="1" x14ac:dyDescent="0.2">
      <c r="A1411" s="13">
        <v>2017</v>
      </c>
      <c r="B1411" s="13" t="s">
        <v>17</v>
      </c>
      <c r="C1411" s="14"/>
      <c r="D1411" s="13" t="s">
        <v>83</v>
      </c>
      <c r="E1411" s="27" t="s">
        <v>44</v>
      </c>
      <c r="F1411" s="27" t="s">
        <v>21</v>
      </c>
      <c r="G1411" s="28" t="s">
        <v>87</v>
      </c>
      <c r="H1411" s="35">
        <v>50811</v>
      </c>
      <c r="I1411" s="27">
        <v>99</v>
      </c>
      <c r="J1411" s="30">
        <v>67</v>
      </c>
      <c r="K1411" s="35">
        <f t="shared" ref="K1411:K1474" si="154">IF(J1411="",0,H1411/J1411)</f>
        <v>758.37313432835822</v>
      </c>
      <c r="L1411" s="32">
        <v>34.6</v>
      </c>
      <c r="M1411" s="32">
        <v>3.92</v>
      </c>
      <c r="N1411" s="32">
        <v>29.4</v>
      </c>
      <c r="O1411" s="33">
        <v>0.50760000000000005</v>
      </c>
      <c r="P1411" s="34">
        <f t="shared" ref="P1411:P1474" si="155">IF(J1411="",0,O1411*H1411/J1411)</f>
        <v>384.95020298507467</v>
      </c>
      <c r="Q1411" s="31">
        <f t="shared" ref="Q1411:Q1474" si="156">$H1411*L1411</f>
        <v>1758060.6</v>
      </c>
      <c r="R1411" s="36">
        <f t="shared" ref="R1411:R1474" si="157">$H1411*M1411</f>
        <v>199179.12</v>
      </c>
      <c r="S1411" s="36">
        <f t="shared" ref="S1411:S1474" si="158">$H1411*N1411</f>
        <v>1493843.4</v>
      </c>
      <c r="T1411" s="36">
        <f t="shared" ref="T1411:T1474" si="159">$H1411*O1411</f>
        <v>25791.663600000003</v>
      </c>
      <c r="U1411" s="36">
        <f t="shared" ref="U1411:U1474" si="160">$H1411*P1411</f>
        <v>19559704.763874628</v>
      </c>
    </row>
    <row r="1412" spans="1:21" s="27" customFormat="1" x14ac:dyDescent="0.2">
      <c r="A1412" s="13">
        <v>2017</v>
      </c>
      <c r="B1412" s="13" t="s">
        <v>17</v>
      </c>
      <c r="C1412" s="14"/>
      <c r="D1412" s="13" t="s">
        <v>83</v>
      </c>
      <c r="E1412" s="27" t="s">
        <v>44</v>
      </c>
      <c r="F1412" s="27" t="s">
        <v>21</v>
      </c>
      <c r="G1412" s="28" t="s">
        <v>87</v>
      </c>
      <c r="H1412" s="35">
        <v>69848</v>
      </c>
      <c r="I1412" s="27">
        <v>147</v>
      </c>
      <c r="J1412" s="30">
        <v>80</v>
      </c>
      <c r="K1412" s="35">
        <f t="shared" si="154"/>
        <v>873.1</v>
      </c>
      <c r="L1412" s="32">
        <v>34.1</v>
      </c>
      <c r="M1412" s="32">
        <v>3.49</v>
      </c>
      <c r="N1412" s="32">
        <v>28.9</v>
      </c>
      <c r="O1412" s="33">
        <v>0.49380000000000002</v>
      </c>
      <c r="P1412" s="34">
        <f t="shared" si="155"/>
        <v>431.13677999999999</v>
      </c>
      <c r="Q1412" s="31">
        <f t="shared" si="156"/>
        <v>2381816.8000000003</v>
      </c>
      <c r="R1412" s="36">
        <f t="shared" si="157"/>
        <v>243769.52000000002</v>
      </c>
      <c r="S1412" s="36">
        <f t="shared" si="158"/>
        <v>2018607.2</v>
      </c>
      <c r="T1412" s="36">
        <f t="shared" si="159"/>
        <v>34490.9424</v>
      </c>
      <c r="U1412" s="36">
        <f t="shared" si="160"/>
        <v>30114041.809439998</v>
      </c>
    </row>
    <row r="1413" spans="1:21" s="27" customFormat="1" x14ac:dyDescent="0.2">
      <c r="A1413" s="13">
        <v>2017</v>
      </c>
      <c r="B1413" s="13" t="s">
        <v>17</v>
      </c>
      <c r="C1413" s="14"/>
      <c r="D1413" s="13" t="s">
        <v>83</v>
      </c>
      <c r="E1413" s="27" t="s">
        <v>44</v>
      </c>
      <c r="F1413" s="27" t="s">
        <v>105</v>
      </c>
      <c r="G1413" s="28" t="s">
        <v>87</v>
      </c>
      <c r="H1413" s="35">
        <v>108016</v>
      </c>
      <c r="I1413" s="27">
        <v>219</v>
      </c>
      <c r="J1413" s="30">
        <v>132</v>
      </c>
      <c r="K1413" s="35">
        <f t="shared" si="154"/>
        <v>818.30303030303025</v>
      </c>
      <c r="L1413" s="32">
        <v>35.1</v>
      </c>
      <c r="M1413" s="32">
        <v>3.75</v>
      </c>
      <c r="N1413" s="32">
        <v>32</v>
      </c>
      <c r="O1413" s="33">
        <v>0.52980000000000005</v>
      </c>
      <c r="P1413" s="34">
        <f t="shared" si="155"/>
        <v>433.5369454545455</v>
      </c>
      <c r="Q1413" s="31">
        <f t="shared" si="156"/>
        <v>3791361.6</v>
      </c>
      <c r="R1413" s="36">
        <f t="shared" si="157"/>
        <v>405060</v>
      </c>
      <c r="S1413" s="36">
        <f t="shared" si="158"/>
        <v>3456512</v>
      </c>
      <c r="T1413" s="36">
        <f t="shared" si="159"/>
        <v>57226.876800000005</v>
      </c>
      <c r="U1413" s="36">
        <f t="shared" si="160"/>
        <v>46828926.700218186</v>
      </c>
    </row>
    <row r="1414" spans="1:21" s="27" customFormat="1" x14ac:dyDescent="0.2">
      <c r="A1414" s="13">
        <v>2017</v>
      </c>
      <c r="B1414" s="13" t="s">
        <v>17</v>
      </c>
      <c r="C1414" s="14"/>
      <c r="D1414" s="13" t="s">
        <v>83</v>
      </c>
      <c r="E1414" s="27" t="s">
        <v>44</v>
      </c>
      <c r="F1414" s="27" t="s">
        <v>21</v>
      </c>
      <c r="G1414" s="28" t="s">
        <v>87</v>
      </c>
      <c r="H1414" s="35">
        <v>49994</v>
      </c>
      <c r="I1414" s="27">
        <v>102</v>
      </c>
      <c r="J1414" s="30">
        <v>52</v>
      </c>
      <c r="K1414" s="35">
        <f t="shared" si="154"/>
        <v>961.42307692307691</v>
      </c>
      <c r="L1414" s="32">
        <v>35.1</v>
      </c>
      <c r="M1414" s="32">
        <v>3.79</v>
      </c>
      <c r="N1414" s="32">
        <v>31.3</v>
      </c>
      <c r="O1414" s="33">
        <v>0.50690000000000002</v>
      </c>
      <c r="P1414" s="34">
        <f t="shared" si="155"/>
        <v>487.34535769230774</v>
      </c>
      <c r="Q1414" s="31">
        <f t="shared" si="156"/>
        <v>1754789.4000000001</v>
      </c>
      <c r="R1414" s="36">
        <f t="shared" si="157"/>
        <v>189477.26</v>
      </c>
      <c r="S1414" s="36">
        <f t="shared" si="158"/>
        <v>1564812.2</v>
      </c>
      <c r="T1414" s="36">
        <f t="shared" si="159"/>
        <v>25341.958600000002</v>
      </c>
      <c r="U1414" s="36">
        <f t="shared" si="160"/>
        <v>24364343.812469233</v>
      </c>
    </row>
    <row r="1415" spans="1:21" s="27" customFormat="1" x14ac:dyDescent="0.2">
      <c r="A1415" s="13">
        <v>2017</v>
      </c>
      <c r="B1415" s="13" t="s">
        <v>17</v>
      </c>
      <c r="C1415" s="14"/>
      <c r="D1415" s="13" t="s">
        <v>83</v>
      </c>
      <c r="E1415" s="27" t="s">
        <v>44</v>
      </c>
      <c r="F1415" s="27" t="s">
        <v>21</v>
      </c>
      <c r="G1415" s="28" t="s">
        <v>87</v>
      </c>
      <c r="H1415" s="35">
        <v>61086</v>
      </c>
      <c r="I1415" s="27">
        <v>127</v>
      </c>
      <c r="J1415" s="30">
        <v>76</v>
      </c>
      <c r="K1415" s="35">
        <f t="shared" si="154"/>
        <v>803.76315789473688</v>
      </c>
      <c r="L1415" s="32">
        <v>34.9</v>
      </c>
      <c r="M1415" s="32">
        <v>3.33</v>
      </c>
      <c r="N1415" s="32">
        <v>28</v>
      </c>
      <c r="O1415" s="33">
        <v>0.49480000000000002</v>
      </c>
      <c r="P1415" s="34">
        <f t="shared" si="155"/>
        <v>397.7020105263158</v>
      </c>
      <c r="Q1415" s="31">
        <f t="shared" si="156"/>
        <v>2131901.4</v>
      </c>
      <c r="R1415" s="36">
        <f t="shared" si="157"/>
        <v>203416.38</v>
      </c>
      <c r="S1415" s="36">
        <f t="shared" si="158"/>
        <v>1710408</v>
      </c>
      <c r="T1415" s="36">
        <f t="shared" si="159"/>
        <v>30225.352800000001</v>
      </c>
      <c r="U1415" s="36">
        <f t="shared" si="160"/>
        <v>24294025.015010528</v>
      </c>
    </row>
    <row r="1416" spans="1:21" s="27" customFormat="1" x14ac:dyDescent="0.2">
      <c r="A1416" s="13">
        <v>2017</v>
      </c>
      <c r="B1416" s="13" t="s">
        <v>19</v>
      </c>
      <c r="C1416" s="14">
        <v>4</v>
      </c>
      <c r="D1416" s="13" t="s">
        <v>83</v>
      </c>
      <c r="E1416" s="27" t="s">
        <v>44</v>
      </c>
      <c r="F1416" s="27" t="s">
        <v>21</v>
      </c>
      <c r="G1416" s="28" t="s">
        <v>99</v>
      </c>
      <c r="H1416" s="35">
        <v>100536</v>
      </c>
      <c r="I1416" s="27">
        <v>216</v>
      </c>
      <c r="J1416" s="30">
        <v>60</v>
      </c>
      <c r="K1416" s="35">
        <f t="shared" si="154"/>
        <v>1675.6</v>
      </c>
      <c r="L1416" s="32">
        <v>35.4</v>
      </c>
      <c r="M1416" s="32">
        <v>3.6</v>
      </c>
      <c r="N1416" s="32">
        <v>32.5</v>
      </c>
      <c r="O1416" s="33">
        <v>0.51459999999999995</v>
      </c>
      <c r="P1416" s="34">
        <f t="shared" si="155"/>
        <v>862.26375999999993</v>
      </c>
      <c r="Q1416" s="31">
        <f t="shared" si="156"/>
        <v>3558974.4</v>
      </c>
      <c r="R1416" s="36">
        <f t="shared" si="157"/>
        <v>361929.60000000003</v>
      </c>
      <c r="S1416" s="36">
        <f t="shared" si="158"/>
        <v>3267420</v>
      </c>
      <c r="T1416" s="36">
        <f t="shared" si="159"/>
        <v>51735.825599999996</v>
      </c>
      <c r="U1416" s="36">
        <f t="shared" si="160"/>
        <v>86688549.375359997</v>
      </c>
    </row>
    <row r="1417" spans="1:21" s="27" customFormat="1" x14ac:dyDescent="0.2">
      <c r="A1417" s="13">
        <v>2017</v>
      </c>
      <c r="B1417" s="13" t="s">
        <v>19</v>
      </c>
      <c r="C1417" s="14">
        <v>5.5</v>
      </c>
      <c r="D1417" s="13" t="s">
        <v>83</v>
      </c>
      <c r="E1417" s="27" t="s">
        <v>44</v>
      </c>
      <c r="F1417" s="27" t="s">
        <v>21</v>
      </c>
      <c r="G1417" s="28" t="s">
        <v>99</v>
      </c>
      <c r="H1417" s="35">
        <v>75215</v>
      </c>
      <c r="I1417" s="27">
        <v>156</v>
      </c>
      <c r="J1417" s="30">
        <v>50</v>
      </c>
      <c r="K1417" s="35">
        <f t="shared" si="154"/>
        <v>1504.3</v>
      </c>
      <c r="L1417" s="32">
        <v>36.700000000000003</v>
      </c>
      <c r="M1417" s="32">
        <v>2.94</v>
      </c>
      <c r="N1417" s="32">
        <v>32.700000000000003</v>
      </c>
      <c r="O1417" s="33">
        <v>0.43890000000000001</v>
      </c>
      <c r="P1417" s="34">
        <f t="shared" si="155"/>
        <v>660.23726999999997</v>
      </c>
      <c r="Q1417" s="31">
        <f t="shared" si="156"/>
        <v>2760390.5</v>
      </c>
      <c r="R1417" s="36">
        <f t="shared" si="157"/>
        <v>221132.1</v>
      </c>
      <c r="S1417" s="36">
        <f t="shared" si="158"/>
        <v>2459530.5</v>
      </c>
      <c r="T1417" s="36">
        <f t="shared" si="159"/>
        <v>33011.863499999999</v>
      </c>
      <c r="U1417" s="36">
        <f t="shared" si="160"/>
        <v>49659746.263049997</v>
      </c>
    </row>
    <row r="1418" spans="1:21" s="27" customFormat="1" x14ac:dyDescent="0.2">
      <c r="A1418" s="13">
        <v>2017</v>
      </c>
      <c r="B1418" s="13" t="s">
        <v>19</v>
      </c>
      <c r="C1418" s="14">
        <v>4</v>
      </c>
      <c r="D1418" s="13" t="s">
        <v>83</v>
      </c>
      <c r="E1418" s="27" t="s">
        <v>44</v>
      </c>
      <c r="F1418" s="27" t="s">
        <v>21</v>
      </c>
      <c r="G1418" s="28" t="s">
        <v>99</v>
      </c>
      <c r="H1418" s="35">
        <v>79214</v>
      </c>
      <c r="I1418" s="27">
        <v>162</v>
      </c>
      <c r="J1418" s="30">
        <v>50</v>
      </c>
      <c r="K1418" s="35">
        <f t="shared" si="154"/>
        <v>1584.28</v>
      </c>
      <c r="L1418" s="32">
        <v>36.9</v>
      </c>
      <c r="M1418" s="32">
        <v>2.91</v>
      </c>
      <c r="N1418" s="32">
        <v>33.6</v>
      </c>
      <c r="O1418" s="33">
        <v>0.48849999999999999</v>
      </c>
      <c r="P1418" s="34">
        <f t="shared" si="155"/>
        <v>773.92077999999992</v>
      </c>
      <c r="Q1418" s="31">
        <f t="shared" si="156"/>
        <v>2922996.6</v>
      </c>
      <c r="R1418" s="36">
        <f t="shared" si="157"/>
        <v>230512.74000000002</v>
      </c>
      <c r="S1418" s="36">
        <f t="shared" si="158"/>
        <v>2661590.4</v>
      </c>
      <c r="T1418" s="36">
        <f t="shared" si="159"/>
        <v>38696.038999999997</v>
      </c>
      <c r="U1418" s="36">
        <f t="shared" si="160"/>
        <v>61305360.666919991</v>
      </c>
    </row>
    <row r="1419" spans="1:21" s="27" customFormat="1" x14ac:dyDescent="0.2">
      <c r="A1419" s="13">
        <v>2017</v>
      </c>
      <c r="B1419" s="13" t="s">
        <v>39</v>
      </c>
      <c r="C1419" s="14">
        <v>2.88</v>
      </c>
      <c r="D1419" s="13" t="s">
        <v>83</v>
      </c>
      <c r="E1419" s="27" t="s">
        <v>44</v>
      </c>
      <c r="F1419" s="27" t="s">
        <v>21</v>
      </c>
      <c r="G1419" s="28" t="s">
        <v>99</v>
      </c>
      <c r="H1419" s="35">
        <v>190659</v>
      </c>
      <c r="I1419" s="27">
        <v>402</v>
      </c>
      <c r="J1419" s="30">
        <v>156</v>
      </c>
      <c r="K1419" s="35">
        <f t="shared" si="154"/>
        <v>1222.1730769230769</v>
      </c>
      <c r="L1419" s="32">
        <v>36.299999999999997</v>
      </c>
      <c r="M1419" s="32">
        <v>3.43</v>
      </c>
      <c r="N1419" s="32">
        <v>33.5</v>
      </c>
      <c r="O1419" s="33">
        <v>0.51739999999999997</v>
      </c>
      <c r="P1419" s="34">
        <f t="shared" si="155"/>
        <v>632.35235</v>
      </c>
      <c r="Q1419" s="31">
        <f t="shared" si="156"/>
        <v>6920921.6999999993</v>
      </c>
      <c r="R1419" s="36">
        <f t="shared" si="157"/>
        <v>653960.37</v>
      </c>
      <c r="S1419" s="36">
        <f t="shared" si="158"/>
        <v>6387076.5</v>
      </c>
      <c r="T1419" s="36">
        <f t="shared" si="159"/>
        <v>98646.9666</v>
      </c>
      <c r="U1419" s="36">
        <f t="shared" si="160"/>
        <v>120563666.69865</v>
      </c>
    </row>
    <row r="1420" spans="1:21" s="27" customFormat="1" x14ac:dyDescent="0.2">
      <c r="A1420" s="13">
        <v>2017</v>
      </c>
      <c r="B1420" s="13" t="s">
        <v>19</v>
      </c>
      <c r="C1420" s="14">
        <v>3.5</v>
      </c>
      <c r="D1420" s="13" t="s">
        <v>83</v>
      </c>
      <c r="E1420" s="27" t="s">
        <v>44</v>
      </c>
      <c r="F1420" s="27" t="s">
        <v>21</v>
      </c>
      <c r="G1420" s="28" t="s">
        <v>99</v>
      </c>
      <c r="H1420" s="35">
        <v>214846</v>
      </c>
      <c r="I1420" s="27">
        <v>434</v>
      </c>
      <c r="J1420" s="30">
        <v>153</v>
      </c>
      <c r="K1420" s="35">
        <f t="shared" si="154"/>
        <v>1404.2222222222222</v>
      </c>
      <c r="L1420" s="32">
        <v>35.9</v>
      </c>
      <c r="M1420" s="32">
        <v>3.36</v>
      </c>
      <c r="N1420" s="32">
        <v>32.700000000000003</v>
      </c>
      <c r="O1420" s="33">
        <v>0.51349999999999996</v>
      </c>
      <c r="P1420" s="34">
        <f t="shared" si="155"/>
        <v>721.06811111111108</v>
      </c>
      <c r="Q1420" s="31">
        <f t="shared" si="156"/>
        <v>7712971.3999999994</v>
      </c>
      <c r="R1420" s="36">
        <f t="shared" si="157"/>
        <v>721882.55999999994</v>
      </c>
      <c r="S1420" s="36">
        <f t="shared" si="158"/>
        <v>7025464.2000000002</v>
      </c>
      <c r="T1420" s="36">
        <f t="shared" si="159"/>
        <v>110323.42099999999</v>
      </c>
      <c r="U1420" s="36">
        <f t="shared" si="160"/>
        <v>154918599.39977777</v>
      </c>
    </row>
    <row r="1421" spans="1:21" s="27" customFormat="1" x14ac:dyDescent="0.2">
      <c r="A1421" s="13">
        <v>2017</v>
      </c>
      <c r="B1421" s="13" t="s">
        <v>19</v>
      </c>
      <c r="C1421" s="14">
        <v>3.5</v>
      </c>
      <c r="D1421" s="13" t="s">
        <v>83</v>
      </c>
      <c r="E1421" s="27" t="s">
        <v>44</v>
      </c>
      <c r="F1421" s="27" t="s">
        <v>21</v>
      </c>
      <c r="G1421" s="28" t="s">
        <v>99</v>
      </c>
      <c r="H1421" s="35">
        <v>146106</v>
      </c>
      <c r="I1421" s="27">
        <v>314</v>
      </c>
      <c r="J1421" s="30">
        <v>80</v>
      </c>
      <c r="K1421" s="35">
        <f t="shared" si="154"/>
        <v>1826.325</v>
      </c>
      <c r="L1421" s="32">
        <v>36.6</v>
      </c>
      <c r="M1421" s="32">
        <v>3.67</v>
      </c>
      <c r="N1421" s="32">
        <v>33.1</v>
      </c>
      <c r="O1421" s="33">
        <v>0.54959999999999998</v>
      </c>
      <c r="P1421" s="34">
        <f t="shared" si="155"/>
        <v>1003.7482200000001</v>
      </c>
      <c r="Q1421" s="31">
        <f t="shared" si="156"/>
        <v>5347479.6000000006</v>
      </c>
      <c r="R1421" s="36">
        <f t="shared" si="157"/>
        <v>536209.02</v>
      </c>
      <c r="S1421" s="36">
        <f t="shared" si="158"/>
        <v>4836108.6000000006</v>
      </c>
      <c r="T1421" s="36">
        <f t="shared" si="159"/>
        <v>80299.857600000003</v>
      </c>
      <c r="U1421" s="36">
        <f t="shared" si="160"/>
        <v>146653637.43132001</v>
      </c>
    </row>
    <row r="1422" spans="1:21" s="27" customFormat="1" x14ac:dyDescent="0.2">
      <c r="A1422" s="13">
        <v>2017</v>
      </c>
      <c r="B1422" s="13" t="s">
        <v>19</v>
      </c>
      <c r="C1422" s="14">
        <v>3</v>
      </c>
      <c r="D1422" s="13" t="s">
        <v>83</v>
      </c>
      <c r="E1422" s="27" t="s">
        <v>44</v>
      </c>
      <c r="F1422" s="27" t="s">
        <v>22</v>
      </c>
      <c r="G1422" s="28" t="s">
        <v>87</v>
      </c>
      <c r="H1422" s="35">
        <v>119856</v>
      </c>
      <c r="I1422" s="27">
        <v>243</v>
      </c>
      <c r="J1422" s="30">
        <v>94</v>
      </c>
      <c r="K1422" s="35">
        <f t="shared" si="154"/>
        <v>1275.063829787234</v>
      </c>
      <c r="L1422" s="32">
        <v>35</v>
      </c>
      <c r="M1422" s="32">
        <v>3.35</v>
      </c>
      <c r="N1422" s="32">
        <v>29.6</v>
      </c>
      <c r="O1422" s="33">
        <v>0.49740000000000001</v>
      </c>
      <c r="P1422" s="34">
        <f t="shared" si="155"/>
        <v>634.21674893617023</v>
      </c>
      <c r="Q1422" s="31">
        <f t="shared" si="156"/>
        <v>4194960</v>
      </c>
      <c r="R1422" s="36">
        <f t="shared" si="157"/>
        <v>401517.60000000003</v>
      </c>
      <c r="S1422" s="36">
        <f t="shared" si="158"/>
        <v>3547737.6</v>
      </c>
      <c r="T1422" s="36">
        <f t="shared" si="159"/>
        <v>59616.374400000001</v>
      </c>
      <c r="U1422" s="36">
        <f t="shared" si="160"/>
        <v>76014682.660493612</v>
      </c>
    </row>
    <row r="1423" spans="1:21" s="27" customFormat="1" x14ac:dyDescent="0.2">
      <c r="A1423" s="13">
        <v>2017</v>
      </c>
      <c r="B1423" s="13" t="s">
        <v>19</v>
      </c>
      <c r="C1423" s="14">
        <v>2</v>
      </c>
      <c r="D1423" s="13" t="s">
        <v>83</v>
      </c>
      <c r="E1423" s="27" t="s">
        <v>44</v>
      </c>
      <c r="F1423" s="27" t="s">
        <v>22</v>
      </c>
      <c r="G1423" s="28" t="s">
        <v>87</v>
      </c>
      <c r="H1423" s="35">
        <v>69141</v>
      </c>
      <c r="I1423" s="27">
        <v>142</v>
      </c>
      <c r="J1423" s="30">
        <v>57</v>
      </c>
      <c r="K1423" s="35">
        <f t="shared" si="154"/>
        <v>1213</v>
      </c>
      <c r="L1423" s="32">
        <v>35</v>
      </c>
      <c r="M1423" s="32">
        <v>3.24</v>
      </c>
      <c r="N1423" s="32">
        <v>29.5</v>
      </c>
      <c r="O1423" s="33">
        <v>0.49059999999999998</v>
      </c>
      <c r="P1423" s="34">
        <f t="shared" si="155"/>
        <v>595.09780000000001</v>
      </c>
      <c r="Q1423" s="31">
        <f t="shared" si="156"/>
        <v>2419935</v>
      </c>
      <c r="R1423" s="36">
        <f t="shared" si="157"/>
        <v>224016.84000000003</v>
      </c>
      <c r="S1423" s="36">
        <f t="shared" si="158"/>
        <v>2039659.5</v>
      </c>
      <c r="T1423" s="36">
        <f t="shared" si="159"/>
        <v>33920.5746</v>
      </c>
      <c r="U1423" s="36">
        <f t="shared" si="160"/>
        <v>41145656.989799999</v>
      </c>
    </row>
    <row r="1424" spans="1:21" s="27" customFormat="1" x14ac:dyDescent="0.2">
      <c r="A1424" s="13">
        <v>2017</v>
      </c>
      <c r="B1424" s="13" t="s">
        <v>17</v>
      </c>
      <c r="C1424" s="14"/>
      <c r="D1424" s="13" t="s">
        <v>83</v>
      </c>
      <c r="E1424" s="27" t="s">
        <v>44</v>
      </c>
      <c r="F1424" s="27" t="s">
        <v>27</v>
      </c>
      <c r="G1424" s="28" t="s">
        <v>87</v>
      </c>
      <c r="H1424" s="35">
        <v>104508</v>
      </c>
      <c r="I1424" s="27">
        <v>231</v>
      </c>
      <c r="J1424" s="30">
        <v>98</v>
      </c>
      <c r="K1424" s="35">
        <f t="shared" si="154"/>
        <v>1066.408163265306</v>
      </c>
      <c r="L1424" s="32">
        <v>36.200000000000003</v>
      </c>
      <c r="M1424" s="32">
        <v>3.81</v>
      </c>
      <c r="N1424" s="32">
        <v>32.4</v>
      </c>
      <c r="O1424" s="33">
        <v>0.5222</v>
      </c>
      <c r="P1424" s="34">
        <f t="shared" si="155"/>
        <v>556.8783428571428</v>
      </c>
      <c r="Q1424" s="31">
        <f t="shared" si="156"/>
        <v>3783189.6</v>
      </c>
      <c r="R1424" s="36">
        <f t="shared" si="157"/>
        <v>398175.48</v>
      </c>
      <c r="S1424" s="36">
        <f t="shared" si="158"/>
        <v>3386059.1999999997</v>
      </c>
      <c r="T1424" s="36">
        <f t="shared" si="159"/>
        <v>54574.077599999997</v>
      </c>
      <c r="U1424" s="36">
        <f t="shared" si="160"/>
        <v>58198241.855314277</v>
      </c>
    </row>
    <row r="1425" spans="1:21" s="27" customFormat="1" x14ac:dyDescent="0.2">
      <c r="A1425" s="13">
        <v>2017</v>
      </c>
      <c r="B1425" s="13" t="s">
        <v>17</v>
      </c>
      <c r="C1425" s="14"/>
      <c r="D1425" s="13" t="s">
        <v>83</v>
      </c>
      <c r="E1425" s="27" t="s">
        <v>44</v>
      </c>
      <c r="F1425" s="27" t="s">
        <v>31</v>
      </c>
      <c r="G1425" s="28" t="s">
        <v>78</v>
      </c>
      <c r="H1425" s="35">
        <v>41979</v>
      </c>
      <c r="I1425" s="27">
        <v>86</v>
      </c>
      <c r="J1425" s="30">
        <v>74</v>
      </c>
      <c r="K1425" s="35">
        <f t="shared" si="154"/>
        <v>567.28378378378375</v>
      </c>
      <c r="L1425" s="32">
        <v>35.299999999999997</v>
      </c>
      <c r="M1425" s="32">
        <v>3.96</v>
      </c>
      <c r="N1425" s="32">
        <v>28.4</v>
      </c>
      <c r="O1425" s="33">
        <v>0.51849999999999996</v>
      </c>
      <c r="P1425" s="34">
        <f t="shared" si="155"/>
        <v>294.13664189189188</v>
      </c>
      <c r="Q1425" s="31">
        <f t="shared" si="156"/>
        <v>1481858.7</v>
      </c>
      <c r="R1425" s="36">
        <f t="shared" si="157"/>
        <v>166236.84</v>
      </c>
      <c r="S1425" s="36">
        <f t="shared" si="158"/>
        <v>1192203.5999999999</v>
      </c>
      <c r="T1425" s="36">
        <f t="shared" si="159"/>
        <v>21766.111499999999</v>
      </c>
      <c r="U1425" s="36">
        <f t="shared" si="160"/>
        <v>12347562.089979729</v>
      </c>
    </row>
    <row r="1426" spans="1:21" s="27" customFormat="1" x14ac:dyDescent="0.2">
      <c r="A1426" s="13">
        <v>2017</v>
      </c>
      <c r="B1426" s="13" t="s">
        <v>17</v>
      </c>
      <c r="C1426" s="14"/>
      <c r="D1426" s="13" t="s">
        <v>83</v>
      </c>
      <c r="E1426" s="27" t="s">
        <v>44</v>
      </c>
      <c r="F1426" s="27" t="s">
        <v>31</v>
      </c>
      <c r="G1426" s="28" t="s">
        <v>78</v>
      </c>
      <c r="H1426" s="35">
        <v>223988</v>
      </c>
      <c r="I1426" s="27">
        <v>459</v>
      </c>
      <c r="J1426" s="30">
        <v>300</v>
      </c>
      <c r="K1426" s="35">
        <f t="shared" si="154"/>
        <v>746.62666666666667</v>
      </c>
      <c r="L1426" s="32">
        <v>34.9</v>
      </c>
      <c r="M1426" s="32">
        <v>4.37</v>
      </c>
      <c r="N1426" s="32">
        <v>30.1</v>
      </c>
      <c r="O1426" s="33">
        <v>0.52449999999999997</v>
      </c>
      <c r="P1426" s="34">
        <f t="shared" si="155"/>
        <v>391.60568666666666</v>
      </c>
      <c r="Q1426" s="31">
        <f t="shared" si="156"/>
        <v>7817181.1999999993</v>
      </c>
      <c r="R1426" s="36">
        <f t="shared" si="157"/>
        <v>978827.56</v>
      </c>
      <c r="S1426" s="36">
        <f t="shared" si="158"/>
        <v>6742038.8000000007</v>
      </c>
      <c r="T1426" s="36">
        <f t="shared" si="159"/>
        <v>117481.70599999999</v>
      </c>
      <c r="U1426" s="36">
        <f t="shared" si="160"/>
        <v>87714974.545093328</v>
      </c>
    </row>
    <row r="1427" spans="1:21" s="27" customFormat="1" x14ac:dyDescent="0.2">
      <c r="A1427" s="13">
        <v>2017</v>
      </c>
      <c r="B1427" s="13" t="s">
        <v>17</v>
      </c>
      <c r="C1427" s="14"/>
      <c r="D1427" s="13" t="s">
        <v>83</v>
      </c>
      <c r="E1427" s="27" t="s">
        <v>44</v>
      </c>
      <c r="F1427" s="27" t="s">
        <v>27</v>
      </c>
      <c r="G1427" s="28" t="s">
        <v>78</v>
      </c>
      <c r="H1427" s="35">
        <v>48945</v>
      </c>
      <c r="I1427" s="27">
        <v>102</v>
      </c>
      <c r="J1427" s="30">
        <v>60</v>
      </c>
      <c r="K1427" s="35">
        <f t="shared" si="154"/>
        <v>815.75</v>
      </c>
      <c r="L1427" s="32">
        <v>35.9</v>
      </c>
      <c r="M1427" s="32">
        <v>4.0999999999999996</v>
      </c>
      <c r="N1427" s="32">
        <v>31.4</v>
      </c>
      <c r="O1427" s="33">
        <v>0.5353</v>
      </c>
      <c r="P1427" s="34">
        <f t="shared" si="155"/>
        <v>436.670975</v>
      </c>
      <c r="Q1427" s="31">
        <f t="shared" si="156"/>
        <v>1757125.5</v>
      </c>
      <c r="R1427" s="36">
        <f t="shared" si="157"/>
        <v>200674.49999999997</v>
      </c>
      <c r="S1427" s="36">
        <f t="shared" si="158"/>
        <v>1536873</v>
      </c>
      <c r="T1427" s="36">
        <f t="shared" si="159"/>
        <v>26200.2585</v>
      </c>
      <c r="U1427" s="36">
        <f t="shared" si="160"/>
        <v>21372860.871374998</v>
      </c>
    </row>
    <row r="1428" spans="1:21" s="27" customFormat="1" x14ac:dyDescent="0.2">
      <c r="A1428" s="38">
        <v>2017</v>
      </c>
      <c r="B1428" s="13" t="s">
        <v>17</v>
      </c>
      <c r="C1428" s="14"/>
      <c r="D1428" s="13" t="s">
        <v>83</v>
      </c>
      <c r="E1428" s="27" t="s">
        <v>44</v>
      </c>
      <c r="F1428" s="27" t="s">
        <v>32</v>
      </c>
      <c r="G1428" s="28" t="s">
        <v>62</v>
      </c>
      <c r="H1428" s="35">
        <v>25788</v>
      </c>
      <c r="I1428" s="27">
        <v>52</v>
      </c>
      <c r="J1428" s="30">
        <v>61.5</v>
      </c>
      <c r="K1428" s="35">
        <f t="shared" si="154"/>
        <v>419.3170731707317</v>
      </c>
      <c r="L1428" s="32">
        <v>36.6</v>
      </c>
      <c r="M1428" s="32">
        <v>3.41</v>
      </c>
      <c r="N1428" s="32">
        <v>32.6</v>
      </c>
      <c r="O1428" s="33">
        <v>0.4894</v>
      </c>
      <c r="P1428" s="34">
        <f t="shared" si="155"/>
        <v>205.21377560975608</v>
      </c>
      <c r="Q1428" s="31">
        <f t="shared" si="156"/>
        <v>943840.8</v>
      </c>
      <c r="R1428" s="36">
        <f t="shared" si="157"/>
        <v>87937.08</v>
      </c>
      <c r="S1428" s="36">
        <f t="shared" si="158"/>
        <v>840688.8</v>
      </c>
      <c r="T1428" s="36">
        <f t="shared" si="159"/>
        <v>12620.647199999999</v>
      </c>
      <c r="U1428" s="36">
        <f t="shared" si="160"/>
        <v>5292052.8454243895</v>
      </c>
    </row>
    <row r="1429" spans="1:21" s="27" customFormat="1" x14ac:dyDescent="0.2">
      <c r="A1429" s="13">
        <v>2017</v>
      </c>
      <c r="B1429" s="13" t="s">
        <v>17</v>
      </c>
      <c r="C1429" s="14"/>
      <c r="D1429" s="13" t="s">
        <v>83</v>
      </c>
      <c r="E1429" s="27" t="s">
        <v>44</v>
      </c>
      <c r="F1429" s="27" t="s">
        <v>32</v>
      </c>
      <c r="G1429" s="28" t="s">
        <v>88</v>
      </c>
      <c r="H1429" s="35">
        <v>78669</v>
      </c>
      <c r="I1429" s="27">
        <v>160</v>
      </c>
      <c r="J1429" s="30">
        <v>150</v>
      </c>
      <c r="K1429" s="35">
        <f t="shared" si="154"/>
        <v>524.46</v>
      </c>
      <c r="L1429" s="32">
        <v>34.700000000000003</v>
      </c>
      <c r="M1429" s="32">
        <v>3.88</v>
      </c>
      <c r="N1429" s="32">
        <v>30.1</v>
      </c>
      <c r="O1429" s="33">
        <v>0.50139999999999996</v>
      </c>
      <c r="P1429" s="34">
        <f t="shared" si="155"/>
        <v>262.96424400000001</v>
      </c>
      <c r="Q1429" s="31">
        <f t="shared" si="156"/>
        <v>2729814.3000000003</v>
      </c>
      <c r="R1429" s="36">
        <f t="shared" si="157"/>
        <v>305235.71999999997</v>
      </c>
      <c r="S1429" s="36">
        <f t="shared" si="158"/>
        <v>2367936.9</v>
      </c>
      <c r="T1429" s="36">
        <f t="shared" si="159"/>
        <v>39444.636599999998</v>
      </c>
      <c r="U1429" s="36">
        <f t="shared" si="160"/>
        <v>20687134.111236002</v>
      </c>
    </row>
    <row r="1430" spans="1:21" s="27" customFormat="1" x14ac:dyDescent="0.2">
      <c r="A1430" s="13">
        <v>2017</v>
      </c>
      <c r="B1430" s="13" t="s">
        <v>17</v>
      </c>
      <c r="C1430" s="14"/>
      <c r="D1430" s="13" t="s">
        <v>83</v>
      </c>
      <c r="E1430" s="27" t="s">
        <v>44</v>
      </c>
      <c r="F1430" s="27" t="s">
        <v>97</v>
      </c>
      <c r="G1430" s="28" t="s">
        <v>87</v>
      </c>
      <c r="H1430" s="35">
        <v>158184</v>
      </c>
      <c r="I1430" s="27">
        <v>323</v>
      </c>
      <c r="J1430" s="30">
        <v>310</v>
      </c>
      <c r="K1430" s="35">
        <f t="shared" si="154"/>
        <v>510.27096774193546</v>
      </c>
      <c r="L1430" s="32">
        <v>33.799999999999997</v>
      </c>
      <c r="M1430" s="32">
        <v>4.45</v>
      </c>
      <c r="N1430" s="32">
        <v>28.6</v>
      </c>
      <c r="O1430" s="33">
        <v>0.49869999999999998</v>
      </c>
      <c r="P1430" s="34">
        <f t="shared" si="155"/>
        <v>254.47213161290321</v>
      </c>
      <c r="Q1430" s="31">
        <f t="shared" si="156"/>
        <v>5346619.1999999993</v>
      </c>
      <c r="R1430" s="36">
        <f t="shared" si="157"/>
        <v>703918.8</v>
      </c>
      <c r="S1430" s="36">
        <f t="shared" si="158"/>
        <v>4524062.4000000004</v>
      </c>
      <c r="T1430" s="36">
        <f t="shared" si="159"/>
        <v>78886.360799999995</v>
      </c>
      <c r="U1430" s="36">
        <f t="shared" si="160"/>
        <v>40253419.66705548</v>
      </c>
    </row>
    <row r="1431" spans="1:21" s="27" customFormat="1" x14ac:dyDescent="0.2">
      <c r="A1431" s="13">
        <v>2017</v>
      </c>
      <c r="B1431" s="13" t="s">
        <v>39</v>
      </c>
      <c r="C1431" s="14"/>
      <c r="D1431" s="13" t="s">
        <v>83</v>
      </c>
      <c r="E1431" s="27" t="s">
        <v>44</v>
      </c>
      <c r="F1431" s="27" t="s">
        <v>137</v>
      </c>
      <c r="G1431" s="28" t="s">
        <v>78</v>
      </c>
      <c r="H1431" s="35">
        <v>39562</v>
      </c>
      <c r="I1431" s="27">
        <v>81</v>
      </c>
      <c r="J1431" s="30">
        <v>25.2</v>
      </c>
      <c r="K1431" s="35">
        <f t="shared" si="154"/>
        <v>1569.9206349206349</v>
      </c>
      <c r="L1431" s="32">
        <v>35.54</v>
      </c>
      <c r="M1431" s="32">
        <v>3.7639999999999998</v>
      </c>
      <c r="N1431" s="32">
        <v>28.17</v>
      </c>
      <c r="O1431" s="33">
        <v>0.52259999999999995</v>
      </c>
      <c r="P1431" s="34">
        <f t="shared" si="155"/>
        <v>820.44052380952371</v>
      </c>
      <c r="Q1431" s="31">
        <f t="shared" si="156"/>
        <v>1406033.48</v>
      </c>
      <c r="R1431" s="36">
        <f t="shared" si="157"/>
        <v>148911.36799999999</v>
      </c>
      <c r="S1431" s="36">
        <f t="shared" si="158"/>
        <v>1114461.54</v>
      </c>
      <c r="T1431" s="36">
        <f t="shared" si="159"/>
        <v>20675.101199999997</v>
      </c>
      <c r="U1431" s="36">
        <f t="shared" si="160"/>
        <v>32458268.002952378</v>
      </c>
    </row>
    <row r="1432" spans="1:21" s="27" customFormat="1" x14ac:dyDescent="0.2">
      <c r="A1432" s="13">
        <v>2017</v>
      </c>
      <c r="B1432" s="13" t="s">
        <v>39</v>
      </c>
      <c r="C1432" s="14"/>
      <c r="D1432" s="13" t="s">
        <v>83</v>
      </c>
      <c r="E1432" s="27" t="s">
        <v>44</v>
      </c>
      <c r="F1432" s="27" t="s">
        <v>137</v>
      </c>
      <c r="G1432" s="28" t="s">
        <v>78</v>
      </c>
      <c r="H1432" s="35">
        <v>52868</v>
      </c>
      <c r="I1432" s="27">
        <v>110</v>
      </c>
      <c r="J1432" s="30">
        <v>34.799999999999997</v>
      </c>
      <c r="K1432" s="35">
        <f t="shared" si="154"/>
        <v>1519.1954022988507</v>
      </c>
      <c r="L1432" s="32">
        <v>35.64</v>
      </c>
      <c r="M1432" s="32">
        <v>3.7469999999999999</v>
      </c>
      <c r="N1432" s="32">
        <v>28.06</v>
      </c>
      <c r="O1432" s="33">
        <v>0.5252</v>
      </c>
      <c r="P1432" s="34">
        <f t="shared" si="155"/>
        <v>797.88142528735636</v>
      </c>
      <c r="Q1432" s="31">
        <f t="shared" si="156"/>
        <v>1884215.52</v>
      </c>
      <c r="R1432" s="36">
        <f t="shared" si="157"/>
        <v>198096.39600000001</v>
      </c>
      <c r="S1432" s="36">
        <f t="shared" si="158"/>
        <v>1483476.0799999998</v>
      </c>
      <c r="T1432" s="36">
        <f t="shared" si="159"/>
        <v>27766.2736</v>
      </c>
      <c r="U1432" s="36">
        <f t="shared" si="160"/>
        <v>42182395.192091957</v>
      </c>
    </row>
    <row r="1433" spans="1:21" s="27" customFormat="1" x14ac:dyDescent="0.2">
      <c r="A1433" s="13">
        <v>2017</v>
      </c>
      <c r="B1433" s="13" t="s">
        <v>17</v>
      </c>
      <c r="C1433" s="14"/>
      <c r="D1433" s="13" t="s">
        <v>83</v>
      </c>
      <c r="E1433" s="27" t="s">
        <v>44</v>
      </c>
      <c r="F1433" s="27" t="s">
        <v>36</v>
      </c>
      <c r="G1433" s="28" t="s">
        <v>78</v>
      </c>
      <c r="H1433" s="35">
        <v>18843</v>
      </c>
      <c r="I1433" s="27">
        <v>40</v>
      </c>
      <c r="J1433" s="30">
        <v>26.62</v>
      </c>
      <c r="K1433" s="35">
        <f t="shared" si="154"/>
        <v>707.85123966942149</v>
      </c>
      <c r="L1433" s="32">
        <v>34.700000000000003</v>
      </c>
      <c r="M1433" s="32">
        <v>4.47</v>
      </c>
      <c r="N1433" s="32">
        <v>31</v>
      </c>
      <c r="O1433" s="33">
        <v>0.52500000000000002</v>
      </c>
      <c r="P1433" s="34">
        <f t="shared" si="155"/>
        <v>371.62190082644628</v>
      </c>
      <c r="Q1433" s="31">
        <f t="shared" si="156"/>
        <v>653852.10000000009</v>
      </c>
      <c r="R1433" s="36">
        <f t="shared" si="157"/>
        <v>84228.209999999992</v>
      </c>
      <c r="S1433" s="36">
        <f t="shared" si="158"/>
        <v>584133</v>
      </c>
      <c r="T1433" s="36">
        <f t="shared" si="159"/>
        <v>9892.5750000000007</v>
      </c>
      <c r="U1433" s="36">
        <f t="shared" si="160"/>
        <v>7002471.4772727275</v>
      </c>
    </row>
    <row r="1434" spans="1:21" s="27" customFormat="1" x14ac:dyDescent="0.2">
      <c r="A1434" s="13">
        <v>2017</v>
      </c>
      <c r="B1434" s="13" t="s">
        <v>17</v>
      </c>
      <c r="C1434" s="14"/>
      <c r="D1434" s="13" t="s">
        <v>83</v>
      </c>
      <c r="E1434" s="27" t="s">
        <v>44</v>
      </c>
      <c r="F1434" s="27" t="s">
        <v>36</v>
      </c>
      <c r="G1434" s="28" t="s">
        <v>78</v>
      </c>
      <c r="H1434" s="35">
        <v>36427</v>
      </c>
      <c r="I1434" s="27">
        <v>76</v>
      </c>
      <c r="J1434" s="30">
        <v>63.4</v>
      </c>
      <c r="K1434" s="35">
        <f t="shared" si="154"/>
        <v>574.55835962145113</v>
      </c>
      <c r="L1434" s="32">
        <v>34.299999999999997</v>
      </c>
      <c r="M1434" s="32">
        <v>4.43</v>
      </c>
      <c r="N1434" s="32">
        <v>30.3</v>
      </c>
      <c r="O1434" s="33">
        <v>0.51590000000000003</v>
      </c>
      <c r="P1434" s="34">
        <f t="shared" si="155"/>
        <v>296.41465772870669</v>
      </c>
      <c r="Q1434" s="31">
        <f t="shared" si="156"/>
        <v>1249446.0999999999</v>
      </c>
      <c r="R1434" s="36">
        <f t="shared" si="157"/>
        <v>161371.60999999999</v>
      </c>
      <c r="S1434" s="36">
        <f t="shared" si="158"/>
        <v>1103738.1000000001</v>
      </c>
      <c r="T1434" s="36">
        <f t="shared" si="159"/>
        <v>18792.689300000002</v>
      </c>
      <c r="U1434" s="36">
        <f t="shared" si="160"/>
        <v>10797496.737083599</v>
      </c>
    </row>
    <row r="1435" spans="1:21" s="27" customFormat="1" x14ac:dyDescent="0.2">
      <c r="A1435" s="13">
        <v>2017</v>
      </c>
      <c r="B1435" s="13" t="s">
        <v>17</v>
      </c>
      <c r="C1435" s="14"/>
      <c r="D1435" s="13" t="s">
        <v>83</v>
      </c>
      <c r="E1435" s="27" t="s">
        <v>44</v>
      </c>
      <c r="F1435" s="27" t="s">
        <v>36</v>
      </c>
      <c r="G1435" s="28" t="s">
        <v>78</v>
      </c>
      <c r="H1435" s="35">
        <v>40342</v>
      </c>
      <c r="I1435" s="27">
        <v>83</v>
      </c>
      <c r="J1435" s="30">
        <v>79.88</v>
      </c>
      <c r="K1435" s="35">
        <f t="shared" si="154"/>
        <v>505.03254882323489</v>
      </c>
      <c r="L1435" s="32">
        <v>33.1</v>
      </c>
      <c r="M1435" s="32">
        <v>4.0999999999999996</v>
      </c>
      <c r="N1435" s="32">
        <v>28</v>
      </c>
      <c r="O1435" s="33">
        <v>0.49249999999999999</v>
      </c>
      <c r="P1435" s="34">
        <f t="shared" si="155"/>
        <v>248.72853029544319</v>
      </c>
      <c r="Q1435" s="31">
        <f t="shared" si="156"/>
        <v>1335320.2</v>
      </c>
      <c r="R1435" s="36">
        <f t="shared" si="157"/>
        <v>165402.19999999998</v>
      </c>
      <c r="S1435" s="36">
        <f t="shared" si="158"/>
        <v>1129576</v>
      </c>
      <c r="T1435" s="36">
        <f t="shared" si="159"/>
        <v>19868.435000000001</v>
      </c>
      <c r="U1435" s="36">
        <f t="shared" si="160"/>
        <v>10034206.36917877</v>
      </c>
    </row>
    <row r="1436" spans="1:21" s="27" customFormat="1" x14ac:dyDescent="0.2">
      <c r="A1436" s="13">
        <v>2017</v>
      </c>
      <c r="B1436" s="13" t="s">
        <v>17</v>
      </c>
      <c r="C1436" s="14"/>
      <c r="D1436" s="13" t="s">
        <v>83</v>
      </c>
      <c r="E1436" s="27" t="s">
        <v>44</v>
      </c>
      <c r="F1436" s="27" t="s">
        <v>36</v>
      </c>
      <c r="G1436" s="28" t="s">
        <v>88</v>
      </c>
      <c r="H1436" s="35">
        <v>35686</v>
      </c>
      <c r="I1436" s="27">
        <v>75</v>
      </c>
      <c r="J1436" s="30">
        <v>71.87</v>
      </c>
      <c r="K1436" s="35">
        <f t="shared" si="154"/>
        <v>496.5354111590371</v>
      </c>
      <c r="L1436" s="32">
        <v>33</v>
      </c>
      <c r="M1436" s="32">
        <v>4.3600000000000003</v>
      </c>
      <c r="N1436" s="32">
        <v>29.3</v>
      </c>
      <c r="O1436" s="33">
        <v>0.49020000000000002</v>
      </c>
      <c r="P1436" s="34">
        <f t="shared" si="155"/>
        <v>243.40165855015999</v>
      </c>
      <c r="Q1436" s="31">
        <f t="shared" si="156"/>
        <v>1177638</v>
      </c>
      <c r="R1436" s="36">
        <f t="shared" si="157"/>
        <v>155590.96000000002</v>
      </c>
      <c r="S1436" s="36">
        <f t="shared" si="158"/>
        <v>1045599.8</v>
      </c>
      <c r="T1436" s="36">
        <f t="shared" si="159"/>
        <v>17493.2772</v>
      </c>
      <c r="U1436" s="36">
        <f t="shared" si="160"/>
        <v>8686031.58702101</v>
      </c>
    </row>
    <row r="1437" spans="1:21" s="27" customFormat="1" x14ac:dyDescent="0.2">
      <c r="A1437" s="13">
        <v>2017</v>
      </c>
      <c r="B1437" s="13" t="s">
        <v>50</v>
      </c>
      <c r="C1437" s="14"/>
      <c r="D1437" s="13" t="s">
        <v>83</v>
      </c>
      <c r="E1437" s="27" t="s">
        <v>44</v>
      </c>
      <c r="F1437" s="27" t="s">
        <v>20</v>
      </c>
      <c r="G1437" s="28" t="s">
        <v>87</v>
      </c>
      <c r="H1437" s="35">
        <v>95076</v>
      </c>
      <c r="I1437" s="27">
        <v>200</v>
      </c>
      <c r="J1437" s="30">
        <v>90</v>
      </c>
      <c r="K1437" s="35">
        <f t="shared" si="154"/>
        <v>1056.4000000000001</v>
      </c>
      <c r="L1437" s="32">
        <v>35.1</v>
      </c>
      <c r="M1437" s="32">
        <v>3.91</v>
      </c>
      <c r="N1437" s="32">
        <v>31</v>
      </c>
      <c r="O1437" s="33">
        <v>0.51400000000000001</v>
      </c>
      <c r="P1437" s="34">
        <f t="shared" si="155"/>
        <v>542.9896</v>
      </c>
      <c r="Q1437" s="31">
        <f t="shared" si="156"/>
        <v>3337167.6</v>
      </c>
      <c r="R1437" s="36">
        <f t="shared" si="157"/>
        <v>371747.16000000003</v>
      </c>
      <c r="S1437" s="36">
        <f t="shared" si="158"/>
        <v>2947356</v>
      </c>
      <c r="T1437" s="36">
        <f t="shared" si="159"/>
        <v>48869.063999999998</v>
      </c>
      <c r="U1437" s="36">
        <f t="shared" si="160"/>
        <v>51625279.209600002</v>
      </c>
    </row>
    <row r="1438" spans="1:21" s="27" customFormat="1" x14ac:dyDescent="0.2">
      <c r="A1438" s="13">
        <v>2017</v>
      </c>
      <c r="B1438" s="13" t="s">
        <v>39</v>
      </c>
      <c r="C1438" s="14"/>
      <c r="D1438" s="13" t="s">
        <v>83</v>
      </c>
      <c r="E1438" s="27" t="s">
        <v>44</v>
      </c>
      <c r="F1438" s="27" t="s">
        <v>20</v>
      </c>
      <c r="G1438" s="28" t="s">
        <v>87</v>
      </c>
      <c r="H1438" s="35">
        <v>111900</v>
      </c>
      <c r="I1438" s="27">
        <v>242</v>
      </c>
      <c r="J1438" s="30">
        <v>70</v>
      </c>
      <c r="K1438" s="35">
        <f t="shared" si="154"/>
        <v>1598.5714285714287</v>
      </c>
      <c r="L1438" s="32">
        <v>35</v>
      </c>
      <c r="M1438" s="32">
        <v>3.67</v>
      </c>
      <c r="N1438" s="32">
        <v>29.1</v>
      </c>
      <c r="O1438" s="33">
        <v>0.51160000000000005</v>
      </c>
      <c r="P1438" s="34">
        <f t="shared" si="155"/>
        <v>817.82914285714298</v>
      </c>
      <c r="Q1438" s="31">
        <f t="shared" si="156"/>
        <v>3916500</v>
      </c>
      <c r="R1438" s="36">
        <f t="shared" si="157"/>
        <v>410673</v>
      </c>
      <c r="S1438" s="36">
        <f t="shared" si="158"/>
        <v>3256290</v>
      </c>
      <c r="T1438" s="36">
        <f t="shared" si="159"/>
        <v>57248.040000000008</v>
      </c>
      <c r="U1438" s="36">
        <f t="shared" si="160"/>
        <v>91515081.085714296</v>
      </c>
    </row>
    <row r="1439" spans="1:21" s="27" customFormat="1" x14ac:dyDescent="0.2">
      <c r="A1439" s="13">
        <v>2017</v>
      </c>
      <c r="B1439" s="13" t="s">
        <v>17</v>
      </c>
      <c r="C1439" s="14"/>
      <c r="D1439" s="13" t="s">
        <v>83</v>
      </c>
      <c r="E1439" s="27" t="s">
        <v>44</v>
      </c>
      <c r="F1439" s="27" t="s">
        <v>32</v>
      </c>
      <c r="G1439" s="28" t="s">
        <v>62</v>
      </c>
      <c r="H1439" s="35">
        <v>18855</v>
      </c>
      <c r="I1439" s="27">
        <v>38</v>
      </c>
      <c r="J1439" s="30">
        <v>35</v>
      </c>
      <c r="K1439" s="35">
        <f t="shared" si="154"/>
        <v>538.71428571428567</v>
      </c>
      <c r="L1439" s="32">
        <v>35.9</v>
      </c>
      <c r="M1439" s="32">
        <v>3.82</v>
      </c>
      <c r="N1439" s="32">
        <v>30.8</v>
      </c>
      <c r="O1439" s="33">
        <v>0.51790000000000003</v>
      </c>
      <c r="P1439" s="34">
        <f t="shared" si="155"/>
        <v>279.0001285714286</v>
      </c>
      <c r="Q1439" s="31">
        <f t="shared" si="156"/>
        <v>676894.5</v>
      </c>
      <c r="R1439" s="36">
        <f t="shared" si="157"/>
        <v>72026.099999999991</v>
      </c>
      <c r="S1439" s="36">
        <f t="shared" si="158"/>
        <v>580734</v>
      </c>
      <c r="T1439" s="36">
        <f t="shared" si="159"/>
        <v>9765.0045000000009</v>
      </c>
      <c r="U1439" s="36">
        <f t="shared" si="160"/>
        <v>5260547.4242142867</v>
      </c>
    </row>
    <row r="1440" spans="1:21" s="27" customFormat="1" x14ac:dyDescent="0.2">
      <c r="A1440" s="13">
        <v>2017</v>
      </c>
      <c r="B1440" s="13" t="s">
        <v>17</v>
      </c>
      <c r="C1440" s="14"/>
      <c r="D1440" s="13" t="s">
        <v>83</v>
      </c>
      <c r="E1440" s="27" t="s">
        <v>44</v>
      </c>
      <c r="F1440" s="27" t="s">
        <v>32</v>
      </c>
      <c r="G1440" s="28" t="s">
        <v>62</v>
      </c>
      <c r="H1440" s="35">
        <v>61270</v>
      </c>
      <c r="I1440" s="27">
        <v>128</v>
      </c>
      <c r="J1440" s="30">
        <v>149.72</v>
      </c>
      <c r="K1440" s="35">
        <f t="shared" si="154"/>
        <v>409.23056371894205</v>
      </c>
      <c r="L1440" s="32">
        <v>36.700000000000003</v>
      </c>
      <c r="M1440" s="32">
        <v>4.16</v>
      </c>
      <c r="N1440" s="32">
        <v>32.4</v>
      </c>
      <c r="O1440" s="33">
        <v>0.53900000000000003</v>
      </c>
      <c r="P1440" s="34">
        <f t="shared" si="155"/>
        <v>220.57527384450975</v>
      </c>
      <c r="Q1440" s="31">
        <f t="shared" si="156"/>
        <v>2248609</v>
      </c>
      <c r="R1440" s="36">
        <f t="shared" si="157"/>
        <v>254883.20000000001</v>
      </c>
      <c r="S1440" s="36">
        <f t="shared" si="158"/>
        <v>1985148</v>
      </c>
      <c r="T1440" s="36">
        <f t="shared" si="159"/>
        <v>33024.53</v>
      </c>
      <c r="U1440" s="36">
        <f t="shared" si="160"/>
        <v>13514647.028453112</v>
      </c>
    </row>
    <row r="1441" spans="1:21" s="27" customFormat="1" x14ac:dyDescent="0.2">
      <c r="A1441" s="13">
        <v>2017</v>
      </c>
      <c r="B1441" s="13" t="s">
        <v>50</v>
      </c>
      <c r="C1441" s="14"/>
      <c r="D1441" s="13" t="s">
        <v>83</v>
      </c>
      <c r="E1441" s="27" t="s">
        <v>44</v>
      </c>
      <c r="F1441" s="27" t="s">
        <v>36</v>
      </c>
      <c r="G1441" s="28" t="s">
        <v>99</v>
      </c>
      <c r="H1441" s="35">
        <v>85224</v>
      </c>
      <c r="I1441" s="27">
        <v>179</v>
      </c>
      <c r="J1441" s="30">
        <v>113</v>
      </c>
      <c r="K1441" s="35">
        <f t="shared" si="154"/>
        <v>754.19469026548677</v>
      </c>
      <c r="L1441" s="32">
        <v>33.9</v>
      </c>
      <c r="M1441" s="32">
        <v>4.41</v>
      </c>
      <c r="N1441" s="32">
        <v>30</v>
      </c>
      <c r="O1441" s="33">
        <v>0.50119999999999998</v>
      </c>
      <c r="P1441" s="34">
        <f t="shared" si="155"/>
        <v>378.00237876106195</v>
      </c>
      <c r="Q1441" s="31">
        <f t="shared" si="156"/>
        <v>2889093.6</v>
      </c>
      <c r="R1441" s="36">
        <f t="shared" si="157"/>
        <v>375837.84</v>
      </c>
      <c r="S1441" s="36">
        <f t="shared" si="158"/>
        <v>2556720</v>
      </c>
      <c r="T1441" s="36">
        <f t="shared" si="159"/>
        <v>42714.268799999998</v>
      </c>
      <c r="U1441" s="36">
        <f t="shared" si="160"/>
        <v>32214874.727532744</v>
      </c>
    </row>
    <row r="1442" spans="1:21" s="27" customFormat="1" x14ac:dyDescent="0.2">
      <c r="A1442" s="13">
        <v>2017</v>
      </c>
      <c r="B1442" s="13" t="s">
        <v>17</v>
      </c>
      <c r="C1442" s="14"/>
      <c r="D1442" s="13" t="s">
        <v>83</v>
      </c>
      <c r="E1442" s="27" t="s">
        <v>44</v>
      </c>
      <c r="F1442" s="27" t="s">
        <v>97</v>
      </c>
      <c r="G1442" s="28" t="s">
        <v>87</v>
      </c>
      <c r="H1442" s="35">
        <v>50906</v>
      </c>
      <c r="I1442" s="27">
        <v>105</v>
      </c>
      <c r="J1442" s="30">
        <v>133.5</v>
      </c>
      <c r="K1442" s="35">
        <f t="shared" si="154"/>
        <v>381.31835205992508</v>
      </c>
      <c r="L1442" s="32">
        <v>33.799999999999997</v>
      </c>
      <c r="M1442" s="32">
        <v>4.3499999999999996</v>
      </c>
      <c r="N1442" s="32">
        <v>29</v>
      </c>
      <c r="O1442" s="33">
        <v>0.49490000000000001</v>
      </c>
      <c r="P1442" s="34">
        <f t="shared" si="155"/>
        <v>188.71445243445694</v>
      </c>
      <c r="Q1442" s="31">
        <f t="shared" si="156"/>
        <v>1720622.7999999998</v>
      </c>
      <c r="R1442" s="36">
        <f t="shared" si="157"/>
        <v>221441.09999999998</v>
      </c>
      <c r="S1442" s="36">
        <f t="shared" si="158"/>
        <v>1476274</v>
      </c>
      <c r="T1442" s="36">
        <f t="shared" si="159"/>
        <v>25193.379400000002</v>
      </c>
      <c r="U1442" s="36">
        <f t="shared" si="160"/>
        <v>9606697.9156284649</v>
      </c>
    </row>
    <row r="1443" spans="1:21" s="27" customFormat="1" x14ac:dyDescent="0.2">
      <c r="A1443" s="13">
        <v>2017</v>
      </c>
      <c r="B1443" s="13" t="s">
        <v>17</v>
      </c>
      <c r="C1443" s="14"/>
      <c r="D1443" s="13" t="s">
        <v>83</v>
      </c>
      <c r="E1443" s="27" t="s">
        <v>44</v>
      </c>
      <c r="F1443" s="27" t="s">
        <v>97</v>
      </c>
      <c r="G1443" s="28" t="s">
        <v>87</v>
      </c>
      <c r="H1443" s="35">
        <v>60344</v>
      </c>
      <c r="I1443" s="27">
        <v>125</v>
      </c>
      <c r="J1443" s="30">
        <v>115</v>
      </c>
      <c r="K1443" s="35">
        <f t="shared" si="154"/>
        <v>524.73043478260865</v>
      </c>
      <c r="L1443" s="32">
        <v>33.1</v>
      </c>
      <c r="M1443" s="32">
        <v>3.98</v>
      </c>
      <c r="N1443" s="32">
        <v>27.4</v>
      </c>
      <c r="O1443" s="33">
        <v>0.47970000000000002</v>
      </c>
      <c r="P1443" s="34">
        <f t="shared" si="155"/>
        <v>251.71318956521739</v>
      </c>
      <c r="Q1443" s="31">
        <f t="shared" si="156"/>
        <v>1997386.4000000001</v>
      </c>
      <c r="R1443" s="36">
        <f t="shared" si="157"/>
        <v>240169.12</v>
      </c>
      <c r="S1443" s="36">
        <f t="shared" si="158"/>
        <v>1653425.5999999999</v>
      </c>
      <c r="T1443" s="36">
        <f t="shared" si="159"/>
        <v>28947.016800000001</v>
      </c>
      <c r="U1443" s="36">
        <f t="shared" si="160"/>
        <v>15189380.711123478</v>
      </c>
    </row>
    <row r="1444" spans="1:21" s="27" customFormat="1" x14ac:dyDescent="0.2">
      <c r="A1444" s="13">
        <v>2017</v>
      </c>
      <c r="B1444" s="13" t="s">
        <v>17</v>
      </c>
      <c r="C1444" s="14"/>
      <c r="D1444" s="13" t="s">
        <v>83</v>
      </c>
      <c r="E1444" s="27" t="s">
        <v>44</v>
      </c>
      <c r="F1444" s="27" t="s">
        <v>97</v>
      </c>
      <c r="G1444" s="28" t="s">
        <v>87</v>
      </c>
      <c r="H1444" s="35">
        <v>10242</v>
      </c>
      <c r="I1444" s="27">
        <v>21</v>
      </c>
      <c r="J1444" s="30">
        <v>39.200000000000003</v>
      </c>
      <c r="K1444" s="35">
        <f t="shared" si="154"/>
        <v>261.27551020408163</v>
      </c>
      <c r="L1444" s="32">
        <v>32.4</v>
      </c>
      <c r="M1444" s="32">
        <v>3.82</v>
      </c>
      <c r="N1444" s="32">
        <v>26</v>
      </c>
      <c r="O1444" s="33">
        <v>0.45569999999999999</v>
      </c>
      <c r="P1444" s="34">
        <f t="shared" si="155"/>
        <v>119.06325</v>
      </c>
      <c r="Q1444" s="31">
        <f t="shared" si="156"/>
        <v>331840.8</v>
      </c>
      <c r="R1444" s="36">
        <f t="shared" si="157"/>
        <v>39124.439999999995</v>
      </c>
      <c r="S1444" s="36">
        <f t="shared" si="158"/>
        <v>266292</v>
      </c>
      <c r="T1444" s="36">
        <f t="shared" si="159"/>
        <v>4667.2794000000004</v>
      </c>
      <c r="U1444" s="36">
        <f t="shared" si="160"/>
        <v>1219445.8064999999</v>
      </c>
    </row>
    <row r="1445" spans="1:21" s="27" customFormat="1" x14ac:dyDescent="0.2">
      <c r="A1445" s="13">
        <v>2017</v>
      </c>
      <c r="B1445" s="13" t="s">
        <v>17</v>
      </c>
      <c r="C1445" s="14"/>
      <c r="D1445" s="13" t="s">
        <v>83</v>
      </c>
      <c r="E1445" s="27" t="s">
        <v>44</v>
      </c>
      <c r="F1445" s="27" t="s">
        <v>107</v>
      </c>
      <c r="G1445" s="28" t="s">
        <v>78</v>
      </c>
      <c r="H1445" s="35">
        <v>64496</v>
      </c>
      <c r="I1445" s="27">
        <v>125</v>
      </c>
      <c r="J1445" s="30">
        <v>85</v>
      </c>
      <c r="K1445" s="35">
        <f t="shared" si="154"/>
        <v>758.77647058823527</v>
      </c>
      <c r="L1445" s="32">
        <v>34</v>
      </c>
      <c r="M1445" s="32">
        <v>3.67</v>
      </c>
      <c r="N1445" s="32">
        <v>28</v>
      </c>
      <c r="O1445" s="33">
        <v>0.4793</v>
      </c>
      <c r="P1445" s="34">
        <f t="shared" si="155"/>
        <v>363.68156235294117</v>
      </c>
      <c r="Q1445" s="31">
        <f t="shared" si="156"/>
        <v>2192864</v>
      </c>
      <c r="R1445" s="36">
        <f t="shared" si="157"/>
        <v>236700.32</v>
      </c>
      <c r="S1445" s="36">
        <f t="shared" si="158"/>
        <v>1805888</v>
      </c>
      <c r="T1445" s="36">
        <f t="shared" si="159"/>
        <v>30912.932799999999</v>
      </c>
      <c r="U1445" s="36">
        <f t="shared" si="160"/>
        <v>23456006.045515295</v>
      </c>
    </row>
    <row r="1446" spans="1:21" s="27" customFormat="1" x14ac:dyDescent="0.2">
      <c r="A1446" s="13">
        <v>2017</v>
      </c>
      <c r="B1446" s="13" t="s">
        <v>17</v>
      </c>
      <c r="C1446" s="14"/>
      <c r="D1446" s="13" t="s">
        <v>83</v>
      </c>
      <c r="E1446" s="27" t="s">
        <v>44</v>
      </c>
      <c r="F1446" s="27" t="s">
        <v>107</v>
      </c>
      <c r="G1446" s="28" t="s">
        <v>78</v>
      </c>
      <c r="H1446" s="35">
        <v>129268</v>
      </c>
      <c r="I1446" s="27">
        <v>262</v>
      </c>
      <c r="J1446" s="30">
        <v>198.3</v>
      </c>
      <c r="K1446" s="35">
        <f t="shared" si="154"/>
        <v>651.88098840141197</v>
      </c>
      <c r="L1446" s="32">
        <v>34.1</v>
      </c>
      <c r="M1446" s="32">
        <v>3.62</v>
      </c>
      <c r="N1446" s="32">
        <v>28.4</v>
      </c>
      <c r="O1446" s="33">
        <v>0.50090000000000001</v>
      </c>
      <c r="P1446" s="34">
        <f t="shared" si="155"/>
        <v>326.52718709026726</v>
      </c>
      <c r="Q1446" s="31">
        <f t="shared" si="156"/>
        <v>4408038.8</v>
      </c>
      <c r="R1446" s="36">
        <f t="shared" si="157"/>
        <v>467950.16000000003</v>
      </c>
      <c r="S1446" s="36">
        <f t="shared" si="158"/>
        <v>3671211.1999999997</v>
      </c>
      <c r="T1446" s="36">
        <f t="shared" si="159"/>
        <v>64750.341200000003</v>
      </c>
      <c r="U1446" s="36">
        <f t="shared" si="160"/>
        <v>42209516.420784667</v>
      </c>
    </row>
    <row r="1447" spans="1:21" s="27" customFormat="1" x14ac:dyDescent="0.2">
      <c r="A1447" s="13">
        <v>2017</v>
      </c>
      <c r="B1447" s="13" t="s">
        <v>17</v>
      </c>
      <c r="C1447" s="14"/>
      <c r="D1447" s="13" t="s">
        <v>83</v>
      </c>
      <c r="E1447" s="27" t="s">
        <v>44</v>
      </c>
      <c r="F1447" s="27" t="s">
        <v>107</v>
      </c>
      <c r="G1447" s="28" t="s">
        <v>88</v>
      </c>
      <c r="H1447" s="35">
        <v>42228</v>
      </c>
      <c r="I1447" s="27">
        <v>85</v>
      </c>
      <c r="J1447" s="30">
        <v>59.8</v>
      </c>
      <c r="K1447" s="35">
        <f t="shared" si="154"/>
        <v>706.15384615384619</v>
      </c>
      <c r="L1447" s="32">
        <v>34.799999999999997</v>
      </c>
      <c r="M1447" s="32">
        <v>3.53</v>
      </c>
      <c r="N1447" s="32">
        <v>30</v>
      </c>
      <c r="O1447" s="33">
        <v>0.51449999999999996</v>
      </c>
      <c r="P1447" s="34">
        <f t="shared" si="155"/>
        <v>363.31615384615384</v>
      </c>
      <c r="Q1447" s="31">
        <f t="shared" si="156"/>
        <v>1469534.4</v>
      </c>
      <c r="R1447" s="36">
        <f t="shared" si="157"/>
        <v>149064.84</v>
      </c>
      <c r="S1447" s="36">
        <f t="shared" si="158"/>
        <v>1266840</v>
      </c>
      <c r="T1447" s="36">
        <f t="shared" si="159"/>
        <v>21726.305999999997</v>
      </c>
      <c r="U1447" s="36">
        <f t="shared" si="160"/>
        <v>15342114.544615384</v>
      </c>
    </row>
    <row r="1448" spans="1:21" s="27" customFormat="1" x14ac:dyDescent="0.2">
      <c r="A1448" s="13">
        <v>2017</v>
      </c>
      <c r="B1448" s="13" t="s">
        <v>17</v>
      </c>
      <c r="C1448" s="14"/>
      <c r="D1448" s="13" t="s">
        <v>83</v>
      </c>
      <c r="E1448" s="27" t="s">
        <v>44</v>
      </c>
      <c r="F1448" s="27" t="s">
        <v>107</v>
      </c>
      <c r="G1448" s="28" t="s">
        <v>87</v>
      </c>
      <c r="H1448" s="35">
        <v>93504</v>
      </c>
      <c r="I1448" s="27">
        <v>192</v>
      </c>
      <c r="J1448" s="30">
        <v>143.6</v>
      </c>
      <c r="K1448" s="35">
        <f t="shared" si="154"/>
        <v>651.14206128133708</v>
      </c>
      <c r="L1448" s="32">
        <v>33.5</v>
      </c>
      <c r="M1448" s="32">
        <v>3.96</v>
      </c>
      <c r="N1448" s="32">
        <v>27.9</v>
      </c>
      <c r="O1448" s="33">
        <v>0.47489999999999999</v>
      </c>
      <c r="P1448" s="34">
        <f t="shared" si="155"/>
        <v>309.22736490250696</v>
      </c>
      <c r="Q1448" s="31">
        <f t="shared" si="156"/>
        <v>3132384</v>
      </c>
      <c r="R1448" s="36">
        <f t="shared" si="157"/>
        <v>370275.84000000003</v>
      </c>
      <c r="S1448" s="36">
        <f t="shared" si="158"/>
        <v>2608761.6</v>
      </c>
      <c r="T1448" s="36">
        <f t="shared" si="159"/>
        <v>44405.049599999998</v>
      </c>
      <c r="U1448" s="36">
        <f t="shared" si="160"/>
        <v>28913995.527844012</v>
      </c>
    </row>
    <row r="1449" spans="1:21" s="27" customFormat="1" x14ac:dyDescent="0.2">
      <c r="A1449" s="13">
        <v>2017</v>
      </c>
      <c r="B1449" s="13" t="s">
        <v>17</v>
      </c>
      <c r="C1449" s="14"/>
      <c r="D1449" s="13" t="s">
        <v>83</v>
      </c>
      <c r="E1449" s="27" t="s">
        <v>44</v>
      </c>
      <c r="F1449" s="27" t="s">
        <v>107</v>
      </c>
      <c r="G1449" s="28" t="s">
        <v>87</v>
      </c>
      <c r="H1449" s="35">
        <v>85231</v>
      </c>
      <c r="I1449" s="27">
        <v>172</v>
      </c>
      <c r="J1449" s="30">
        <v>146.80000000000001</v>
      </c>
      <c r="K1449" s="35">
        <f t="shared" si="154"/>
        <v>580.59264305177112</v>
      </c>
      <c r="L1449" s="32">
        <v>34.200000000000003</v>
      </c>
      <c r="M1449" s="32">
        <v>3.84</v>
      </c>
      <c r="N1449" s="32">
        <v>29.3</v>
      </c>
      <c r="O1449" s="33">
        <v>0.50439999999999996</v>
      </c>
      <c r="P1449" s="34">
        <f t="shared" si="155"/>
        <v>292.85092915531328</v>
      </c>
      <c r="Q1449" s="31">
        <f t="shared" si="156"/>
        <v>2914900.2</v>
      </c>
      <c r="R1449" s="36">
        <f t="shared" si="157"/>
        <v>327287.03999999998</v>
      </c>
      <c r="S1449" s="36">
        <f t="shared" si="158"/>
        <v>2497268.3000000003</v>
      </c>
      <c r="T1449" s="36">
        <f t="shared" si="159"/>
        <v>42990.516399999993</v>
      </c>
      <c r="U1449" s="36">
        <f t="shared" si="160"/>
        <v>24959977.542836506</v>
      </c>
    </row>
    <row r="1450" spans="1:21" s="27" customFormat="1" x14ac:dyDescent="0.2">
      <c r="A1450" s="13">
        <v>2017</v>
      </c>
      <c r="B1450" s="13" t="s">
        <v>17</v>
      </c>
      <c r="C1450" s="14"/>
      <c r="D1450" s="13" t="s">
        <v>83</v>
      </c>
      <c r="E1450" s="27" t="s">
        <v>44</v>
      </c>
      <c r="F1450" s="27" t="s">
        <v>97</v>
      </c>
      <c r="G1450" s="28" t="s">
        <v>87</v>
      </c>
      <c r="H1450" s="35">
        <v>58429</v>
      </c>
      <c r="I1450" s="27">
        <v>116</v>
      </c>
      <c r="J1450" s="30">
        <v>140</v>
      </c>
      <c r="K1450" s="35">
        <f t="shared" si="154"/>
        <v>417.35</v>
      </c>
      <c r="L1450" s="32">
        <v>34</v>
      </c>
      <c r="M1450" s="32">
        <v>4.24</v>
      </c>
      <c r="N1450" s="32">
        <v>29.1</v>
      </c>
      <c r="O1450" s="33">
        <v>0.49220000000000003</v>
      </c>
      <c r="P1450" s="34">
        <f t="shared" si="155"/>
        <v>205.41967000000002</v>
      </c>
      <c r="Q1450" s="31">
        <f t="shared" si="156"/>
        <v>1986586</v>
      </c>
      <c r="R1450" s="36">
        <f t="shared" si="157"/>
        <v>247738.96000000002</v>
      </c>
      <c r="S1450" s="36">
        <f t="shared" si="158"/>
        <v>1700283.9000000001</v>
      </c>
      <c r="T1450" s="36">
        <f t="shared" si="159"/>
        <v>28758.753800000002</v>
      </c>
      <c r="U1450" s="36">
        <f t="shared" si="160"/>
        <v>12002465.898430001</v>
      </c>
    </row>
    <row r="1451" spans="1:21" s="27" customFormat="1" x14ac:dyDescent="0.2">
      <c r="A1451" s="13">
        <v>2017</v>
      </c>
      <c r="B1451" s="13" t="s">
        <v>17</v>
      </c>
      <c r="C1451" s="14"/>
      <c r="D1451" s="13" t="s">
        <v>83</v>
      </c>
      <c r="E1451" s="27" t="s">
        <v>44</v>
      </c>
      <c r="F1451" s="27" t="s">
        <v>97</v>
      </c>
      <c r="G1451" s="28" t="s">
        <v>87</v>
      </c>
      <c r="H1451" s="35">
        <v>64544</v>
      </c>
      <c r="I1451" s="27">
        <v>131</v>
      </c>
      <c r="J1451" s="30">
        <v>128.1</v>
      </c>
      <c r="K1451" s="35">
        <f t="shared" si="154"/>
        <v>503.85636221701799</v>
      </c>
      <c r="L1451" s="32">
        <v>34.1</v>
      </c>
      <c r="M1451" s="32">
        <v>3.92</v>
      </c>
      <c r="N1451" s="32">
        <v>28.8</v>
      </c>
      <c r="O1451" s="33">
        <v>0.49830000000000002</v>
      </c>
      <c r="P1451" s="34">
        <f t="shared" si="155"/>
        <v>251.07162529274007</v>
      </c>
      <c r="Q1451" s="31">
        <f t="shared" si="156"/>
        <v>2200950.4</v>
      </c>
      <c r="R1451" s="36">
        <f t="shared" si="157"/>
        <v>253012.47999999998</v>
      </c>
      <c r="S1451" s="36">
        <f t="shared" si="158"/>
        <v>1858867.2</v>
      </c>
      <c r="T1451" s="36">
        <f t="shared" si="159"/>
        <v>32162.2752</v>
      </c>
      <c r="U1451" s="36">
        <f t="shared" si="160"/>
        <v>16205166.982894614</v>
      </c>
    </row>
    <row r="1452" spans="1:21" s="27" customFormat="1" x14ac:dyDescent="0.2">
      <c r="A1452" s="13">
        <v>2017</v>
      </c>
      <c r="B1452" s="13" t="s">
        <v>17</v>
      </c>
      <c r="C1452" s="14"/>
      <c r="D1452" s="13" t="s">
        <v>83</v>
      </c>
      <c r="E1452" s="27" t="s">
        <v>44</v>
      </c>
      <c r="F1452" s="27" t="s">
        <v>36</v>
      </c>
      <c r="G1452" s="28" t="s">
        <v>88</v>
      </c>
      <c r="H1452" s="35">
        <v>75103</v>
      </c>
      <c r="I1452" s="27">
        <v>156</v>
      </c>
      <c r="J1452" s="30">
        <v>100</v>
      </c>
      <c r="K1452" s="35">
        <f t="shared" si="154"/>
        <v>751.03</v>
      </c>
      <c r="L1452" s="32">
        <v>34.4</v>
      </c>
      <c r="M1452" s="32">
        <v>4.24</v>
      </c>
      <c r="N1452" s="32">
        <v>29.6</v>
      </c>
      <c r="O1452" s="33">
        <v>0.51549999999999996</v>
      </c>
      <c r="P1452" s="34">
        <f t="shared" si="155"/>
        <v>387.15596499999998</v>
      </c>
      <c r="Q1452" s="31">
        <f t="shared" si="156"/>
        <v>2583543.1999999997</v>
      </c>
      <c r="R1452" s="36">
        <f t="shared" si="157"/>
        <v>318436.72000000003</v>
      </c>
      <c r="S1452" s="36">
        <f t="shared" si="158"/>
        <v>2223048.8000000003</v>
      </c>
      <c r="T1452" s="36">
        <f t="shared" si="159"/>
        <v>38715.5965</v>
      </c>
      <c r="U1452" s="36">
        <f t="shared" si="160"/>
        <v>29076574.439394999</v>
      </c>
    </row>
    <row r="1453" spans="1:21" s="27" customFormat="1" x14ac:dyDescent="0.2">
      <c r="A1453" s="13">
        <v>2017</v>
      </c>
      <c r="B1453" s="13" t="s">
        <v>17</v>
      </c>
      <c r="C1453" s="14"/>
      <c r="D1453" s="13" t="s">
        <v>83</v>
      </c>
      <c r="E1453" s="27" t="s">
        <v>44</v>
      </c>
      <c r="F1453" s="27" t="s">
        <v>36</v>
      </c>
      <c r="G1453" s="28" t="s">
        <v>88</v>
      </c>
      <c r="H1453" s="35">
        <v>107374</v>
      </c>
      <c r="I1453" s="27">
        <v>228</v>
      </c>
      <c r="J1453" s="30">
        <v>200</v>
      </c>
      <c r="K1453" s="35">
        <f t="shared" si="154"/>
        <v>536.87</v>
      </c>
      <c r="L1453" s="32">
        <v>35</v>
      </c>
      <c r="M1453" s="32">
        <v>3.91</v>
      </c>
      <c r="N1453" s="32">
        <v>30.3</v>
      </c>
      <c r="O1453" s="33">
        <v>0.52059999999999995</v>
      </c>
      <c r="P1453" s="34">
        <f t="shared" si="155"/>
        <v>279.49452199999996</v>
      </c>
      <c r="Q1453" s="31">
        <f t="shared" si="156"/>
        <v>3758090</v>
      </c>
      <c r="R1453" s="36">
        <f t="shared" si="157"/>
        <v>419832.34</v>
      </c>
      <c r="S1453" s="36">
        <f t="shared" si="158"/>
        <v>3253432.2</v>
      </c>
      <c r="T1453" s="36">
        <f t="shared" si="159"/>
        <v>55898.904399999992</v>
      </c>
      <c r="U1453" s="36">
        <f t="shared" si="160"/>
        <v>30010444.805227995</v>
      </c>
    </row>
    <row r="1454" spans="1:21" s="27" customFormat="1" x14ac:dyDescent="0.2">
      <c r="A1454" s="13">
        <v>2017</v>
      </c>
      <c r="B1454" s="13" t="s">
        <v>50</v>
      </c>
      <c r="C1454" s="14"/>
      <c r="D1454" s="13" t="s">
        <v>83</v>
      </c>
      <c r="E1454" s="27" t="s">
        <v>44</v>
      </c>
      <c r="F1454" s="27" t="s">
        <v>36</v>
      </c>
      <c r="G1454" s="28" t="s">
        <v>88</v>
      </c>
      <c r="H1454" s="35">
        <v>83222</v>
      </c>
      <c r="I1454" s="27">
        <v>176</v>
      </c>
      <c r="J1454" s="30">
        <v>90</v>
      </c>
      <c r="K1454" s="35">
        <f t="shared" si="154"/>
        <v>924.68888888888887</v>
      </c>
      <c r="L1454" s="32">
        <v>35.4</v>
      </c>
      <c r="M1454" s="32">
        <v>3.39</v>
      </c>
      <c r="N1454" s="32">
        <v>29.7</v>
      </c>
      <c r="O1454" s="33">
        <v>0.49</v>
      </c>
      <c r="P1454" s="34">
        <f t="shared" si="155"/>
        <v>453.09755555555552</v>
      </c>
      <c r="Q1454" s="31">
        <f t="shared" si="156"/>
        <v>2946058.8</v>
      </c>
      <c r="R1454" s="36">
        <f t="shared" si="157"/>
        <v>282122.58</v>
      </c>
      <c r="S1454" s="36">
        <f t="shared" si="158"/>
        <v>2471693.4</v>
      </c>
      <c r="T1454" s="36">
        <f t="shared" si="159"/>
        <v>40778.78</v>
      </c>
      <c r="U1454" s="36">
        <f t="shared" si="160"/>
        <v>37707684.768444441</v>
      </c>
    </row>
    <row r="1455" spans="1:21" s="27" customFormat="1" x14ac:dyDescent="0.2">
      <c r="A1455" s="13">
        <v>2017</v>
      </c>
      <c r="B1455" s="13" t="s">
        <v>17</v>
      </c>
      <c r="C1455" s="14"/>
      <c r="D1455" s="13" t="s">
        <v>83</v>
      </c>
      <c r="E1455" s="27" t="s">
        <v>44</v>
      </c>
      <c r="F1455" s="27" t="s">
        <v>36</v>
      </c>
      <c r="G1455" s="28" t="s">
        <v>88</v>
      </c>
      <c r="H1455" s="35">
        <v>56416</v>
      </c>
      <c r="I1455" s="27">
        <v>120</v>
      </c>
      <c r="J1455" s="30">
        <v>120</v>
      </c>
      <c r="K1455" s="35">
        <f t="shared" si="154"/>
        <v>470.13333333333333</v>
      </c>
      <c r="L1455" s="32">
        <v>34.200000000000003</v>
      </c>
      <c r="M1455" s="32">
        <v>3.46</v>
      </c>
      <c r="N1455" s="32">
        <v>29.1</v>
      </c>
      <c r="O1455" s="33">
        <v>0.49590000000000001</v>
      </c>
      <c r="P1455" s="34">
        <f t="shared" si="155"/>
        <v>233.13911999999999</v>
      </c>
      <c r="Q1455" s="31">
        <f t="shared" si="156"/>
        <v>1929427.2000000002</v>
      </c>
      <c r="R1455" s="36">
        <f t="shared" si="157"/>
        <v>195199.35999999999</v>
      </c>
      <c r="S1455" s="36">
        <f t="shared" si="158"/>
        <v>1641705.6</v>
      </c>
      <c r="T1455" s="36">
        <f t="shared" si="159"/>
        <v>27976.6944</v>
      </c>
      <c r="U1455" s="36">
        <f t="shared" si="160"/>
        <v>13152776.59392</v>
      </c>
    </row>
    <row r="1456" spans="1:21" s="27" customFormat="1" x14ac:dyDescent="0.2">
      <c r="A1456" s="13">
        <v>2017</v>
      </c>
      <c r="B1456" s="13" t="s">
        <v>17</v>
      </c>
      <c r="C1456" s="14"/>
      <c r="D1456" s="13" t="s">
        <v>83</v>
      </c>
      <c r="E1456" s="27" t="s">
        <v>44</v>
      </c>
      <c r="F1456" s="27" t="s">
        <v>97</v>
      </c>
      <c r="G1456" s="28" t="s">
        <v>78</v>
      </c>
      <c r="H1456" s="35">
        <v>30402</v>
      </c>
      <c r="I1456" s="27">
        <v>59</v>
      </c>
      <c r="J1456" s="30">
        <v>68.459999999999994</v>
      </c>
      <c r="K1456" s="35">
        <f t="shared" si="154"/>
        <v>444.08413672217358</v>
      </c>
      <c r="L1456" s="32">
        <v>33.700000000000003</v>
      </c>
      <c r="M1456" s="32">
        <v>3.91</v>
      </c>
      <c r="N1456" s="32">
        <v>28</v>
      </c>
      <c r="O1456" s="33">
        <v>0.48280000000000001</v>
      </c>
      <c r="P1456" s="34">
        <f t="shared" si="155"/>
        <v>214.40382120946541</v>
      </c>
      <c r="Q1456" s="31">
        <f t="shared" si="156"/>
        <v>1024547.4000000001</v>
      </c>
      <c r="R1456" s="36">
        <f t="shared" si="157"/>
        <v>118871.82</v>
      </c>
      <c r="S1456" s="36">
        <f t="shared" si="158"/>
        <v>851256</v>
      </c>
      <c r="T1456" s="36">
        <f t="shared" si="159"/>
        <v>14678.0856</v>
      </c>
      <c r="U1456" s="36">
        <f t="shared" si="160"/>
        <v>6518304.9724101676</v>
      </c>
    </row>
    <row r="1457" spans="1:21" s="27" customFormat="1" x14ac:dyDescent="0.2">
      <c r="A1457" s="13">
        <v>2017</v>
      </c>
      <c r="B1457" s="13" t="s">
        <v>17</v>
      </c>
      <c r="C1457" s="14"/>
      <c r="D1457" s="13" t="s">
        <v>83</v>
      </c>
      <c r="E1457" s="27" t="s">
        <v>44</v>
      </c>
      <c r="F1457" s="27" t="s">
        <v>97</v>
      </c>
      <c r="G1457" s="28" t="s">
        <v>87</v>
      </c>
      <c r="H1457" s="35">
        <v>124276</v>
      </c>
      <c r="I1457" s="27">
        <v>248</v>
      </c>
      <c r="J1457" s="30">
        <v>221</v>
      </c>
      <c r="K1457" s="35">
        <f t="shared" si="154"/>
        <v>562.33484162895923</v>
      </c>
      <c r="L1457" s="32">
        <v>33.6</v>
      </c>
      <c r="M1457" s="32">
        <v>4.25</v>
      </c>
      <c r="N1457" s="32">
        <v>28</v>
      </c>
      <c r="O1457" s="33">
        <v>0.4869</v>
      </c>
      <c r="P1457" s="34">
        <f t="shared" si="155"/>
        <v>273.80083438914028</v>
      </c>
      <c r="Q1457" s="31">
        <f t="shared" si="156"/>
        <v>4175673.6</v>
      </c>
      <c r="R1457" s="36">
        <f t="shared" si="157"/>
        <v>528173</v>
      </c>
      <c r="S1457" s="36">
        <f t="shared" si="158"/>
        <v>3479728</v>
      </c>
      <c r="T1457" s="36">
        <f t="shared" si="159"/>
        <v>60509.984400000001</v>
      </c>
      <c r="U1457" s="36">
        <f t="shared" si="160"/>
        <v>34026872.494544797</v>
      </c>
    </row>
    <row r="1458" spans="1:21" s="27" customFormat="1" x14ac:dyDescent="0.2">
      <c r="A1458" s="13">
        <v>2017</v>
      </c>
      <c r="B1458" s="13" t="s">
        <v>17</v>
      </c>
      <c r="C1458" s="14"/>
      <c r="D1458" s="13" t="s">
        <v>83</v>
      </c>
      <c r="E1458" s="27" t="s">
        <v>44</v>
      </c>
      <c r="F1458" s="27" t="s">
        <v>97</v>
      </c>
      <c r="G1458" s="28" t="s">
        <v>78</v>
      </c>
      <c r="H1458" s="35">
        <v>204869</v>
      </c>
      <c r="I1458" s="27">
        <v>413</v>
      </c>
      <c r="J1458" s="30">
        <v>329.9</v>
      </c>
      <c r="K1458" s="35">
        <f t="shared" si="154"/>
        <v>621.00333434374056</v>
      </c>
      <c r="L1458" s="32">
        <v>33</v>
      </c>
      <c r="M1458" s="32">
        <v>3.92</v>
      </c>
      <c r="N1458" s="32">
        <v>27.8</v>
      </c>
      <c r="O1458" s="33">
        <v>0.47960000000000003</v>
      </c>
      <c r="P1458" s="34">
        <f t="shared" si="155"/>
        <v>297.83319915125799</v>
      </c>
      <c r="Q1458" s="31">
        <f t="shared" si="156"/>
        <v>6760677</v>
      </c>
      <c r="R1458" s="36">
        <f t="shared" si="157"/>
        <v>803086.48</v>
      </c>
      <c r="S1458" s="36">
        <f t="shared" si="158"/>
        <v>5695358.2000000002</v>
      </c>
      <c r="T1458" s="36">
        <f t="shared" si="159"/>
        <v>98255.17240000001</v>
      </c>
      <c r="U1458" s="36">
        <f t="shared" si="160"/>
        <v>61016789.676919073</v>
      </c>
    </row>
    <row r="1459" spans="1:21" s="27" customFormat="1" x14ac:dyDescent="0.2">
      <c r="A1459" s="13">
        <v>2017</v>
      </c>
      <c r="B1459" s="13" t="s">
        <v>17</v>
      </c>
      <c r="C1459" s="14"/>
      <c r="D1459" s="13" t="s">
        <v>83</v>
      </c>
      <c r="E1459" s="27" t="s">
        <v>44</v>
      </c>
      <c r="F1459" s="27" t="s">
        <v>97</v>
      </c>
      <c r="G1459" s="28" t="s">
        <v>78</v>
      </c>
      <c r="H1459" s="35">
        <v>104926</v>
      </c>
      <c r="I1459" s="27">
        <v>205</v>
      </c>
      <c r="J1459" s="30">
        <v>242.7</v>
      </c>
      <c r="K1459" s="35">
        <f t="shared" si="154"/>
        <v>432.32797692624644</v>
      </c>
      <c r="L1459" s="32">
        <v>34.200000000000003</v>
      </c>
      <c r="M1459" s="32">
        <v>3.7</v>
      </c>
      <c r="N1459" s="32">
        <v>28.1</v>
      </c>
      <c r="O1459" s="33">
        <v>0.48060000000000003</v>
      </c>
      <c r="P1459" s="34">
        <f t="shared" si="155"/>
        <v>207.77682571075405</v>
      </c>
      <c r="Q1459" s="31">
        <f t="shared" si="156"/>
        <v>3588469.2</v>
      </c>
      <c r="R1459" s="36">
        <f t="shared" si="157"/>
        <v>388226.2</v>
      </c>
      <c r="S1459" s="36">
        <f t="shared" si="158"/>
        <v>2948420.6</v>
      </c>
      <c r="T1459" s="36">
        <f t="shared" si="159"/>
        <v>50427.435600000004</v>
      </c>
      <c r="U1459" s="36">
        <f t="shared" si="160"/>
        <v>21801191.214526579</v>
      </c>
    </row>
    <row r="1460" spans="1:21" s="27" customFormat="1" x14ac:dyDescent="0.2">
      <c r="A1460" s="13">
        <v>2017</v>
      </c>
      <c r="B1460" s="13" t="s">
        <v>17</v>
      </c>
      <c r="C1460" s="14"/>
      <c r="D1460" s="13" t="s">
        <v>83</v>
      </c>
      <c r="E1460" s="27" t="s">
        <v>44</v>
      </c>
      <c r="F1460" s="27" t="s">
        <v>107</v>
      </c>
      <c r="G1460" s="28" t="s">
        <v>88</v>
      </c>
      <c r="H1460" s="35">
        <v>47913</v>
      </c>
      <c r="I1460" s="27">
        <v>94</v>
      </c>
      <c r="J1460" s="30">
        <v>61</v>
      </c>
      <c r="K1460" s="35">
        <f t="shared" si="154"/>
        <v>785.45901639344265</v>
      </c>
      <c r="L1460" s="32">
        <v>34.799999999999997</v>
      </c>
      <c r="M1460" s="32">
        <v>3.86</v>
      </c>
      <c r="N1460" s="32">
        <v>30.1</v>
      </c>
      <c r="O1460" s="33">
        <v>0.52049999999999996</v>
      </c>
      <c r="P1460" s="34">
        <f t="shared" si="155"/>
        <v>408.83141803278687</v>
      </c>
      <c r="Q1460" s="31">
        <f t="shared" si="156"/>
        <v>1667372.4</v>
      </c>
      <c r="R1460" s="36">
        <f t="shared" si="157"/>
        <v>184944.18</v>
      </c>
      <c r="S1460" s="36">
        <f t="shared" si="158"/>
        <v>1442181.3</v>
      </c>
      <c r="T1460" s="36">
        <f t="shared" si="159"/>
        <v>24938.716499999999</v>
      </c>
      <c r="U1460" s="36">
        <f t="shared" si="160"/>
        <v>19588339.732204918</v>
      </c>
    </row>
    <row r="1461" spans="1:21" s="27" customFormat="1" x14ac:dyDescent="0.2">
      <c r="A1461" s="13">
        <v>2017</v>
      </c>
      <c r="B1461" s="13" t="s">
        <v>17</v>
      </c>
      <c r="C1461" s="14"/>
      <c r="D1461" s="13" t="s">
        <v>83</v>
      </c>
      <c r="E1461" s="27" t="s">
        <v>44</v>
      </c>
      <c r="F1461" s="27" t="s">
        <v>107</v>
      </c>
      <c r="G1461" s="28" t="s">
        <v>79</v>
      </c>
      <c r="H1461" s="35">
        <v>37605</v>
      </c>
      <c r="I1461" s="27">
        <v>75</v>
      </c>
      <c r="J1461" s="30">
        <v>53.5</v>
      </c>
      <c r="K1461" s="35">
        <f t="shared" si="154"/>
        <v>702.89719626168221</v>
      </c>
      <c r="L1461" s="32">
        <v>33.5</v>
      </c>
      <c r="M1461" s="32">
        <v>4.4800000000000004</v>
      </c>
      <c r="N1461" s="32">
        <v>26</v>
      </c>
      <c r="O1461" s="33">
        <v>0.47170000000000001</v>
      </c>
      <c r="P1461" s="34">
        <f t="shared" si="155"/>
        <v>331.55660747663552</v>
      </c>
      <c r="Q1461" s="31">
        <f t="shared" si="156"/>
        <v>1259767.5</v>
      </c>
      <c r="R1461" s="36">
        <f t="shared" si="157"/>
        <v>168470.40000000002</v>
      </c>
      <c r="S1461" s="36">
        <f t="shared" si="158"/>
        <v>977730</v>
      </c>
      <c r="T1461" s="36">
        <f t="shared" si="159"/>
        <v>17738.2785</v>
      </c>
      <c r="U1461" s="36">
        <f t="shared" si="160"/>
        <v>12468186.224158879</v>
      </c>
    </row>
    <row r="1462" spans="1:21" s="27" customFormat="1" x14ac:dyDescent="0.2">
      <c r="A1462" s="13">
        <v>2017</v>
      </c>
      <c r="B1462" s="13" t="s">
        <v>17</v>
      </c>
      <c r="C1462" s="14"/>
      <c r="D1462" s="13" t="s">
        <v>83</v>
      </c>
      <c r="E1462" s="27" t="s">
        <v>44</v>
      </c>
      <c r="F1462" s="27" t="s">
        <v>107</v>
      </c>
      <c r="G1462" s="28" t="s">
        <v>99</v>
      </c>
      <c r="H1462" s="35">
        <v>78276</v>
      </c>
      <c r="I1462" s="27">
        <v>155</v>
      </c>
      <c r="J1462" s="30">
        <v>120</v>
      </c>
      <c r="K1462" s="35">
        <f t="shared" si="154"/>
        <v>652.29999999999995</v>
      </c>
      <c r="L1462" s="32">
        <v>34.799999999999997</v>
      </c>
      <c r="M1462" s="32">
        <v>3.95</v>
      </c>
      <c r="N1462" s="32">
        <v>31.3</v>
      </c>
      <c r="O1462" s="33">
        <v>0.52190000000000003</v>
      </c>
      <c r="P1462" s="34">
        <f t="shared" si="155"/>
        <v>340.43537000000003</v>
      </c>
      <c r="Q1462" s="31">
        <f t="shared" si="156"/>
        <v>2724004.8</v>
      </c>
      <c r="R1462" s="36">
        <f t="shared" si="157"/>
        <v>309190.2</v>
      </c>
      <c r="S1462" s="36">
        <f t="shared" si="158"/>
        <v>2450038.8000000003</v>
      </c>
      <c r="T1462" s="36">
        <f t="shared" si="159"/>
        <v>40852.244400000003</v>
      </c>
      <c r="U1462" s="36">
        <f t="shared" si="160"/>
        <v>26647919.022120003</v>
      </c>
    </row>
    <row r="1463" spans="1:21" s="27" customFormat="1" x14ac:dyDescent="0.2">
      <c r="A1463" s="13">
        <v>2017</v>
      </c>
      <c r="B1463" s="13" t="s">
        <v>17</v>
      </c>
      <c r="C1463" s="14"/>
      <c r="D1463" s="13" t="s">
        <v>83</v>
      </c>
      <c r="E1463" s="27" t="s">
        <v>44</v>
      </c>
      <c r="F1463" s="27" t="s">
        <v>107</v>
      </c>
      <c r="G1463" s="28" t="s">
        <v>88</v>
      </c>
      <c r="H1463" s="35">
        <v>9476</v>
      </c>
      <c r="I1463" s="27">
        <v>19</v>
      </c>
      <c r="J1463" s="30">
        <v>17</v>
      </c>
      <c r="K1463" s="35">
        <f t="shared" si="154"/>
        <v>557.41176470588232</v>
      </c>
      <c r="L1463" s="32">
        <v>34.5</v>
      </c>
      <c r="M1463" s="32">
        <v>3.79</v>
      </c>
      <c r="N1463" s="32">
        <v>30</v>
      </c>
      <c r="O1463" s="33">
        <v>0.4869</v>
      </c>
      <c r="P1463" s="34">
        <f t="shared" si="155"/>
        <v>271.40378823529414</v>
      </c>
      <c r="Q1463" s="31">
        <f t="shared" si="156"/>
        <v>326922</v>
      </c>
      <c r="R1463" s="36">
        <f t="shared" si="157"/>
        <v>35914.04</v>
      </c>
      <c r="S1463" s="36">
        <f t="shared" si="158"/>
        <v>284280</v>
      </c>
      <c r="T1463" s="36">
        <f t="shared" si="159"/>
        <v>4613.8644000000004</v>
      </c>
      <c r="U1463" s="36">
        <f t="shared" si="160"/>
        <v>2571822.2973176474</v>
      </c>
    </row>
    <row r="1464" spans="1:21" s="27" customFormat="1" x14ac:dyDescent="0.2">
      <c r="A1464" s="13">
        <v>2017</v>
      </c>
      <c r="B1464" s="13" t="s">
        <v>17</v>
      </c>
      <c r="C1464" s="14"/>
      <c r="D1464" s="13" t="s">
        <v>83</v>
      </c>
      <c r="E1464" s="27" t="s">
        <v>44</v>
      </c>
      <c r="F1464" s="27" t="s">
        <v>107</v>
      </c>
      <c r="G1464" s="28" t="s">
        <v>88</v>
      </c>
      <c r="H1464" s="35">
        <v>10250</v>
      </c>
      <c r="I1464" s="27">
        <v>20</v>
      </c>
      <c r="J1464" s="30">
        <v>12</v>
      </c>
      <c r="K1464" s="35">
        <f t="shared" si="154"/>
        <v>854.16666666666663</v>
      </c>
      <c r="L1464" s="32">
        <v>34.5</v>
      </c>
      <c r="M1464" s="32">
        <v>3.8</v>
      </c>
      <c r="N1464" s="32">
        <v>30</v>
      </c>
      <c r="O1464" s="33">
        <v>0.4874</v>
      </c>
      <c r="P1464" s="34">
        <f t="shared" si="155"/>
        <v>416.32083333333338</v>
      </c>
      <c r="Q1464" s="31">
        <f t="shared" si="156"/>
        <v>353625</v>
      </c>
      <c r="R1464" s="36">
        <f t="shared" si="157"/>
        <v>38950</v>
      </c>
      <c r="S1464" s="36">
        <f t="shared" si="158"/>
        <v>307500</v>
      </c>
      <c r="T1464" s="36">
        <f t="shared" si="159"/>
        <v>4995.8500000000004</v>
      </c>
      <c r="U1464" s="36">
        <f t="shared" si="160"/>
        <v>4267288.541666667</v>
      </c>
    </row>
    <row r="1465" spans="1:21" s="27" customFormat="1" x14ac:dyDescent="0.2">
      <c r="A1465" s="13">
        <v>2017</v>
      </c>
      <c r="B1465" s="13" t="s">
        <v>17</v>
      </c>
      <c r="C1465" s="14"/>
      <c r="D1465" s="13" t="s">
        <v>83</v>
      </c>
      <c r="E1465" s="27" t="s">
        <v>44</v>
      </c>
      <c r="F1465" s="27" t="s">
        <v>36</v>
      </c>
      <c r="G1465" s="28" t="s">
        <v>106</v>
      </c>
      <c r="H1465" s="35">
        <v>5550</v>
      </c>
      <c r="I1465" s="27">
        <v>12</v>
      </c>
      <c r="J1465" s="30">
        <v>6.09</v>
      </c>
      <c r="K1465" s="35">
        <f t="shared" si="154"/>
        <v>911.33004926108379</v>
      </c>
      <c r="L1465" s="32">
        <v>35</v>
      </c>
      <c r="M1465" s="32">
        <v>4.5</v>
      </c>
      <c r="N1465" s="32">
        <v>30</v>
      </c>
      <c r="O1465" s="33">
        <v>0.52290000000000003</v>
      </c>
      <c r="P1465" s="34">
        <f t="shared" si="155"/>
        <v>476.53448275862075</v>
      </c>
      <c r="Q1465" s="31">
        <f t="shared" si="156"/>
        <v>194250</v>
      </c>
      <c r="R1465" s="36">
        <f t="shared" si="157"/>
        <v>24975</v>
      </c>
      <c r="S1465" s="36">
        <f t="shared" si="158"/>
        <v>166500</v>
      </c>
      <c r="T1465" s="36">
        <f t="shared" si="159"/>
        <v>2902.0950000000003</v>
      </c>
      <c r="U1465" s="36">
        <f t="shared" si="160"/>
        <v>2644766.3793103453</v>
      </c>
    </row>
    <row r="1466" spans="1:21" s="27" customFormat="1" x14ac:dyDescent="0.2">
      <c r="A1466" s="13">
        <v>2017</v>
      </c>
      <c r="B1466" s="13" t="s">
        <v>17</v>
      </c>
      <c r="C1466" s="14"/>
      <c r="D1466" s="13" t="s">
        <v>83</v>
      </c>
      <c r="E1466" s="27" t="s">
        <v>44</v>
      </c>
      <c r="F1466" s="27" t="s">
        <v>36</v>
      </c>
      <c r="G1466" s="28" t="s">
        <v>79</v>
      </c>
      <c r="H1466" s="35">
        <v>4691</v>
      </c>
      <c r="I1466" s="27">
        <v>10</v>
      </c>
      <c r="J1466" s="30">
        <v>6.08</v>
      </c>
      <c r="K1466" s="35">
        <f t="shared" si="154"/>
        <v>771.54605263157896</v>
      </c>
      <c r="L1466" s="32">
        <v>35</v>
      </c>
      <c r="M1466" s="32">
        <v>4.3</v>
      </c>
      <c r="N1466" s="32">
        <v>30</v>
      </c>
      <c r="O1466" s="33">
        <v>0.52700000000000002</v>
      </c>
      <c r="P1466" s="34">
        <f t="shared" si="155"/>
        <v>406.60476973684212</v>
      </c>
      <c r="Q1466" s="31">
        <f t="shared" si="156"/>
        <v>164185</v>
      </c>
      <c r="R1466" s="36">
        <f t="shared" si="157"/>
        <v>20171.3</v>
      </c>
      <c r="S1466" s="36">
        <f t="shared" si="158"/>
        <v>140730</v>
      </c>
      <c r="T1466" s="36">
        <f t="shared" si="159"/>
        <v>2472.1570000000002</v>
      </c>
      <c r="U1466" s="36">
        <f t="shared" si="160"/>
        <v>1907382.9748355264</v>
      </c>
    </row>
    <row r="1467" spans="1:21" s="27" customFormat="1" x14ac:dyDescent="0.2">
      <c r="A1467" s="13">
        <v>2017</v>
      </c>
      <c r="B1467" s="13" t="s">
        <v>19</v>
      </c>
      <c r="C1467" s="14"/>
      <c r="D1467" s="13" t="s">
        <v>83</v>
      </c>
      <c r="E1467" s="27" t="s">
        <v>44</v>
      </c>
      <c r="F1467" s="27" t="s">
        <v>97</v>
      </c>
      <c r="G1467" s="28" t="s">
        <v>88</v>
      </c>
      <c r="H1467" s="35">
        <v>123488</v>
      </c>
      <c r="I1467" s="27">
        <v>248</v>
      </c>
      <c r="J1467" s="30">
        <v>72</v>
      </c>
      <c r="K1467" s="35">
        <f t="shared" si="154"/>
        <v>1715.1111111111111</v>
      </c>
      <c r="L1467" s="32">
        <v>36.1</v>
      </c>
      <c r="M1467" s="32">
        <v>4.68</v>
      </c>
      <c r="N1467" s="32">
        <v>30.1</v>
      </c>
      <c r="O1467" s="33">
        <v>0.53739999999999999</v>
      </c>
      <c r="P1467" s="34">
        <f t="shared" si="155"/>
        <v>921.7007111111111</v>
      </c>
      <c r="Q1467" s="31">
        <f t="shared" si="156"/>
        <v>4457916.8</v>
      </c>
      <c r="R1467" s="36">
        <f t="shared" si="157"/>
        <v>577923.83999999997</v>
      </c>
      <c r="S1467" s="36">
        <f t="shared" si="158"/>
        <v>3716988.8000000003</v>
      </c>
      <c r="T1467" s="36">
        <f t="shared" si="159"/>
        <v>66362.451199999996</v>
      </c>
      <c r="U1467" s="36">
        <f t="shared" si="160"/>
        <v>113818977.41368888</v>
      </c>
    </row>
    <row r="1468" spans="1:21" s="27" customFormat="1" x14ac:dyDescent="0.2">
      <c r="A1468" s="13">
        <v>2017</v>
      </c>
      <c r="B1468" s="13" t="s">
        <v>17</v>
      </c>
      <c r="C1468" s="14"/>
      <c r="D1468" s="13" t="s">
        <v>83</v>
      </c>
      <c r="E1468" s="27" t="s">
        <v>44</v>
      </c>
      <c r="F1468" s="27" t="s">
        <v>68</v>
      </c>
      <c r="G1468" s="28" t="s">
        <v>79</v>
      </c>
      <c r="H1468" s="35">
        <v>68742</v>
      </c>
      <c r="I1468" s="27">
        <v>138</v>
      </c>
      <c r="J1468" s="30">
        <v>72.5</v>
      </c>
      <c r="K1468" s="35">
        <f t="shared" si="154"/>
        <v>948.16551724137935</v>
      </c>
      <c r="L1468" s="32">
        <v>34.9</v>
      </c>
      <c r="M1468" s="32">
        <v>4.71</v>
      </c>
      <c r="N1468" s="32">
        <v>26.5</v>
      </c>
      <c r="O1468" s="33">
        <v>0.51870000000000005</v>
      </c>
      <c r="P1468" s="34">
        <f t="shared" si="155"/>
        <v>491.81345379310346</v>
      </c>
      <c r="Q1468" s="31">
        <f t="shared" si="156"/>
        <v>2399095.7999999998</v>
      </c>
      <c r="R1468" s="36">
        <f t="shared" si="157"/>
        <v>323774.82</v>
      </c>
      <c r="S1468" s="36">
        <f t="shared" si="158"/>
        <v>1821663</v>
      </c>
      <c r="T1468" s="36">
        <f t="shared" si="159"/>
        <v>35656.475400000003</v>
      </c>
      <c r="U1468" s="36">
        <f t="shared" si="160"/>
        <v>33808240.440645516</v>
      </c>
    </row>
    <row r="1469" spans="1:21" s="27" customFormat="1" x14ac:dyDescent="0.2">
      <c r="A1469" s="13">
        <v>2017</v>
      </c>
      <c r="B1469" s="13" t="s">
        <v>17</v>
      </c>
      <c r="C1469" s="14"/>
      <c r="D1469" s="13" t="s">
        <v>83</v>
      </c>
      <c r="E1469" s="27" t="s">
        <v>44</v>
      </c>
      <c r="F1469" s="27" t="s">
        <v>68</v>
      </c>
      <c r="G1469" s="28" t="s">
        <v>87</v>
      </c>
      <c r="H1469" s="35">
        <v>79916</v>
      </c>
      <c r="I1469" s="27">
        <v>164</v>
      </c>
      <c r="J1469" s="30">
        <v>78.900000000000006</v>
      </c>
      <c r="K1469" s="35">
        <f t="shared" si="154"/>
        <v>1012.8770595690747</v>
      </c>
      <c r="L1469" s="32">
        <v>35</v>
      </c>
      <c r="M1469" s="32">
        <v>4.67</v>
      </c>
      <c r="N1469" s="32">
        <v>29.6</v>
      </c>
      <c r="O1469" s="33">
        <v>0.52500000000000002</v>
      </c>
      <c r="P1469" s="34">
        <f t="shared" si="155"/>
        <v>531.76045627376425</v>
      </c>
      <c r="Q1469" s="31">
        <f t="shared" si="156"/>
        <v>2797060</v>
      </c>
      <c r="R1469" s="36">
        <f t="shared" si="157"/>
        <v>373207.72</v>
      </c>
      <c r="S1469" s="36">
        <f t="shared" si="158"/>
        <v>2365513.6</v>
      </c>
      <c r="T1469" s="36">
        <f t="shared" si="159"/>
        <v>41955.9</v>
      </c>
      <c r="U1469" s="36">
        <f t="shared" si="160"/>
        <v>42496168.623574145</v>
      </c>
    </row>
    <row r="1470" spans="1:21" s="27" customFormat="1" x14ac:dyDescent="0.2">
      <c r="A1470" s="13">
        <v>2017</v>
      </c>
      <c r="B1470" s="13" t="s">
        <v>17</v>
      </c>
      <c r="C1470" s="14"/>
      <c r="D1470" s="13" t="s">
        <v>83</v>
      </c>
      <c r="E1470" s="27" t="s">
        <v>44</v>
      </c>
      <c r="F1470" s="27" t="s">
        <v>68</v>
      </c>
      <c r="G1470" s="28" t="s">
        <v>99</v>
      </c>
      <c r="H1470" s="35">
        <v>73948</v>
      </c>
      <c r="I1470" s="27">
        <v>148</v>
      </c>
      <c r="J1470" s="30">
        <v>106.8</v>
      </c>
      <c r="K1470" s="35">
        <f t="shared" si="154"/>
        <v>692.39700374531833</v>
      </c>
      <c r="L1470" s="32">
        <v>35.1</v>
      </c>
      <c r="M1470" s="32">
        <v>4.82</v>
      </c>
      <c r="N1470" s="32">
        <v>30.3</v>
      </c>
      <c r="O1470" s="33">
        <v>0.52559999999999996</v>
      </c>
      <c r="P1470" s="34">
        <f t="shared" si="155"/>
        <v>363.92386516853929</v>
      </c>
      <c r="Q1470" s="31">
        <f t="shared" si="156"/>
        <v>2595574.8000000003</v>
      </c>
      <c r="R1470" s="36">
        <f t="shared" si="157"/>
        <v>356429.36000000004</v>
      </c>
      <c r="S1470" s="36">
        <f t="shared" si="158"/>
        <v>2240624.4</v>
      </c>
      <c r="T1470" s="36">
        <f t="shared" si="159"/>
        <v>38867.068799999994</v>
      </c>
      <c r="U1470" s="36">
        <f t="shared" si="160"/>
        <v>26911441.981483143</v>
      </c>
    </row>
    <row r="1471" spans="1:21" s="27" customFormat="1" x14ac:dyDescent="0.2">
      <c r="A1471" s="13">
        <v>2017</v>
      </c>
      <c r="B1471" s="13" t="s">
        <v>17</v>
      </c>
      <c r="C1471" s="14"/>
      <c r="D1471" s="13" t="s">
        <v>83</v>
      </c>
      <c r="E1471" s="27" t="s">
        <v>44</v>
      </c>
      <c r="F1471" s="27" t="s">
        <v>76</v>
      </c>
      <c r="G1471" s="28" t="s">
        <v>106</v>
      </c>
      <c r="H1471" s="35">
        <v>19210</v>
      </c>
      <c r="I1471" s="27">
        <v>39</v>
      </c>
      <c r="J1471" s="30">
        <v>40</v>
      </c>
      <c r="K1471" s="35">
        <f t="shared" si="154"/>
        <v>480.25</v>
      </c>
      <c r="L1471" s="32">
        <v>34.6</v>
      </c>
      <c r="M1471" s="32">
        <v>4.33</v>
      </c>
      <c r="N1471" s="32">
        <v>29.4</v>
      </c>
      <c r="O1471" s="33">
        <v>0.50549999999999995</v>
      </c>
      <c r="P1471" s="34">
        <f t="shared" si="155"/>
        <v>242.76637499999998</v>
      </c>
      <c r="Q1471" s="31">
        <f t="shared" si="156"/>
        <v>664666</v>
      </c>
      <c r="R1471" s="36">
        <f t="shared" si="157"/>
        <v>83179.3</v>
      </c>
      <c r="S1471" s="36">
        <f t="shared" si="158"/>
        <v>564774</v>
      </c>
      <c r="T1471" s="36">
        <f t="shared" si="159"/>
        <v>9710.6549999999988</v>
      </c>
      <c r="U1471" s="36">
        <f t="shared" si="160"/>
        <v>4663542.0637499997</v>
      </c>
    </row>
    <row r="1472" spans="1:21" s="27" customFormat="1" x14ac:dyDescent="0.2">
      <c r="A1472" s="13">
        <v>2017</v>
      </c>
      <c r="B1472" s="13" t="s">
        <v>19</v>
      </c>
      <c r="C1472" s="14">
        <v>3</v>
      </c>
      <c r="D1472" s="13" t="s">
        <v>83</v>
      </c>
      <c r="E1472" s="27" t="s">
        <v>44</v>
      </c>
      <c r="F1472" s="27" t="s">
        <v>22</v>
      </c>
      <c r="G1472" s="28" t="s">
        <v>103</v>
      </c>
      <c r="H1472" s="35">
        <v>86818</v>
      </c>
      <c r="I1472" s="27">
        <v>173</v>
      </c>
      <c r="J1472" s="30">
        <v>66</v>
      </c>
      <c r="K1472" s="35">
        <f t="shared" si="154"/>
        <v>1315.4242424242425</v>
      </c>
      <c r="L1472" s="32">
        <v>36.200000000000003</v>
      </c>
      <c r="M1472" s="32">
        <v>2.9</v>
      </c>
      <c r="N1472" s="32">
        <v>30.2</v>
      </c>
      <c r="O1472" s="33">
        <v>0.48060000000000003</v>
      </c>
      <c r="P1472" s="34">
        <f t="shared" si="155"/>
        <v>632.19289090909103</v>
      </c>
      <c r="Q1472" s="31">
        <f t="shared" si="156"/>
        <v>3142811.6</v>
      </c>
      <c r="R1472" s="36">
        <f t="shared" si="157"/>
        <v>251772.19999999998</v>
      </c>
      <c r="S1472" s="36">
        <f t="shared" si="158"/>
        <v>2621903.6</v>
      </c>
      <c r="T1472" s="36">
        <f t="shared" si="159"/>
        <v>41724.730800000005</v>
      </c>
      <c r="U1472" s="36">
        <f t="shared" si="160"/>
        <v>54885722.402945466</v>
      </c>
    </row>
    <row r="1473" spans="1:21" s="27" customFormat="1" x14ac:dyDescent="0.2">
      <c r="A1473" s="13">
        <v>2017</v>
      </c>
      <c r="B1473" s="13" t="s">
        <v>19</v>
      </c>
      <c r="C1473" s="14">
        <v>2.7</v>
      </c>
      <c r="D1473" s="13" t="s">
        <v>83</v>
      </c>
      <c r="E1473" s="27" t="s">
        <v>44</v>
      </c>
      <c r="F1473" s="27" t="s">
        <v>22</v>
      </c>
      <c r="G1473" s="28" t="s">
        <v>78</v>
      </c>
      <c r="H1473" s="35">
        <v>66553</v>
      </c>
      <c r="I1473" s="27">
        <v>130</v>
      </c>
      <c r="J1473" s="30">
        <v>55</v>
      </c>
      <c r="K1473" s="35">
        <f t="shared" si="154"/>
        <v>1210.0545454545454</v>
      </c>
      <c r="L1473" s="32">
        <v>34.299999999999997</v>
      </c>
      <c r="M1473" s="32">
        <v>3.37</v>
      </c>
      <c r="N1473" s="32">
        <v>27.7</v>
      </c>
      <c r="O1473" s="33">
        <v>0.48159999999999997</v>
      </c>
      <c r="P1473" s="34">
        <f t="shared" si="155"/>
        <v>582.76226909090906</v>
      </c>
      <c r="Q1473" s="31">
        <f t="shared" si="156"/>
        <v>2282767.9</v>
      </c>
      <c r="R1473" s="36">
        <f t="shared" si="157"/>
        <v>224283.61000000002</v>
      </c>
      <c r="S1473" s="36">
        <f t="shared" si="158"/>
        <v>1843518.0999999999</v>
      </c>
      <c r="T1473" s="36">
        <f t="shared" si="159"/>
        <v>32051.924799999997</v>
      </c>
      <c r="U1473" s="36">
        <f t="shared" si="160"/>
        <v>38784577.29480727</v>
      </c>
    </row>
    <row r="1474" spans="1:21" s="27" customFormat="1" x14ac:dyDescent="0.2">
      <c r="A1474" s="13">
        <v>2017</v>
      </c>
      <c r="B1474" s="13" t="s">
        <v>50</v>
      </c>
      <c r="C1474" s="14"/>
      <c r="D1474" s="13" t="s">
        <v>83</v>
      </c>
      <c r="E1474" s="27" t="s">
        <v>44</v>
      </c>
      <c r="F1474" s="27" t="s">
        <v>22</v>
      </c>
      <c r="G1474" s="28" t="s">
        <v>78</v>
      </c>
      <c r="H1474" s="35">
        <v>203417</v>
      </c>
      <c r="I1474" s="27">
        <v>402</v>
      </c>
      <c r="J1474" s="30">
        <v>190</v>
      </c>
      <c r="K1474" s="35">
        <f t="shared" si="154"/>
        <v>1070.6157894736841</v>
      </c>
      <c r="L1474" s="32">
        <v>35.700000000000003</v>
      </c>
      <c r="M1474" s="32">
        <v>3.56</v>
      </c>
      <c r="N1474" s="32">
        <v>28.8</v>
      </c>
      <c r="O1474" s="33">
        <v>0.52329999999999999</v>
      </c>
      <c r="P1474" s="34">
        <f t="shared" si="155"/>
        <v>560.25324263157893</v>
      </c>
      <c r="Q1474" s="31">
        <f t="shared" si="156"/>
        <v>7261986.9000000004</v>
      </c>
      <c r="R1474" s="36">
        <f t="shared" si="157"/>
        <v>724164.52</v>
      </c>
      <c r="S1474" s="36">
        <f t="shared" si="158"/>
        <v>5858409.6000000006</v>
      </c>
      <c r="T1474" s="36">
        <f t="shared" si="159"/>
        <v>106448.1161</v>
      </c>
      <c r="U1474" s="36">
        <f t="shared" si="160"/>
        <v>113965033.85638788</v>
      </c>
    </row>
    <row r="1475" spans="1:21" s="27" customFormat="1" x14ac:dyDescent="0.2">
      <c r="A1475" s="13">
        <v>2017</v>
      </c>
      <c r="B1475" s="13" t="s">
        <v>39</v>
      </c>
      <c r="C1475" s="14"/>
      <c r="D1475" s="13" t="s">
        <v>82</v>
      </c>
      <c r="E1475" s="27" t="s">
        <v>44</v>
      </c>
      <c r="F1475" s="27" t="s">
        <v>69</v>
      </c>
      <c r="G1475" s="28" t="s">
        <v>87</v>
      </c>
      <c r="H1475" s="35">
        <v>123242</v>
      </c>
      <c r="I1475" s="27">
        <v>264</v>
      </c>
      <c r="J1475" s="30">
        <v>100</v>
      </c>
      <c r="K1475" s="35">
        <f t="shared" ref="K1475:K1538" si="161">IF(J1475="",0,H1475/J1475)</f>
        <v>1232.42</v>
      </c>
      <c r="L1475" s="32">
        <v>36.4</v>
      </c>
      <c r="M1475" s="32">
        <v>4</v>
      </c>
      <c r="N1475" s="32">
        <v>30.6</v>
      </c>
      <c r="O1475" s="33">
        <v>0.5363</v>
      </c>
      <c r="P1475" s="34">
        <f t="shared" ref="P1475:P1538" si="162">IF(J1475="",0,O1475*H1475/J1475)</f>
        <v>660.94684599999994</v>
      </c>
      <c r="Q1475" s="31">
        <f t="shared" ref="Q1475:Q1538" si="163">$H1475*L1475</f>
        <v>4486008.8</v>
      </c>
      <c r="R1475" s="36">
        <f t="shared" ref="R1475:R1538" si="164">$H1475*M1475</f>
        <v>492968</v>
      </c>
      <c r="S1475" s="36">
        <f t="shared" ref="S1475:S1538" si="165">$H1475*N1475</f>
        <v>3771205.2</v>
      </c>
      <c r="T1475" s="36">
        <f t="shared" ref="T1475:T1538" si="166">$H1475*O1475</f>
        <v>66094.684599999993</v>
      </c>
      <c r="U1475" s="36">
        <f t="shared" ref="U1475:U1538" si="167">$H1475*P1475</f>
        <v>81456411.194731995</v>
      </c>
    </row>
    <row r="1476" spans="1:21" s="27" customFormat="1" x14ac:dyDescent="0.2">
      <c r="A1476" s="13">
        <v>2017</v>
      </c>
      <c r="B1476" s="13" t="s">
        <v>39</v>
      </c>
      <c r="C1476" s="14"/>
      <c r="D1476" s="13" t="s">
        <v>83</v>
      </c>
      <c r="E1476" s="27" t="s">
        <v>44</v>
      </c>
      <c r="F1476" s="27" t="s">
        <v>69</v>
      </c>
      <c r="G1476" s="28" t="s">
        <v>87</v>
      </c>
      <c r="H1476" s="35">
        <v>57878</v>
      </c>
      <c r="I1476" s="27">
        <v>121</v>
      </c>
      <c r="J1476" s="30">
        <v>40</v>
      </c>
      <c r="K1476" s="35">
        <f t="shared" si="161"/>
        <v>1446.95</v>
      </c>
      <c r="L1476" s="32">
        <v>36.4</v>
      </c>
      <c r="M1476" s="32">
        <v>4.42</v>
      </c>
      <c r="N1476" s="32">
        <v>31</v>
      </c>
      <c r="O1476" s="33">
        <v>0.52480000000000004</v>
      </c>
      <c r="P1476" s="34">
        <f t="shared" si="162"/>
        <v>759.35936000000015</v>
      </c>
      <c r="Q1476" s="31">
        <f t="shared" si="163"/>
        <v>2106759.1999999997</v>
      </c>
      <c r="R1476" s="36">
        <f t="shared" si="164"/>
        <v>255820.76</v>
      </c>
      <c r="S1476" s="36">
        <f t="shared" si="165"/>
        <v>1794218</v>
      </c>
      <c r="T1476" s="36">
        <f t="shared" si="166"/>
        <v>30374.374400000004</v>
      </c>
      <c r="U1476" s="36">
        <f t="shared" si="167"/>
        <v>43950201.038080007</v>
      </c>
    </row>
    <row r="1477" spans="1:21" s="27" customFormat="1" x14ac:dyDescent="0.2">
      <c r="A1477" s="13">
        <v>2017</v>
      </c>
      <c r="B1477" s="13" t="s">
        <v>17</v>
      </c>
      <c r="C1477" s="14"/>
      <c r="D1477" s="13" t="s">
        <v>83</v>
      </c>
      <c r="E1477" s="27" t="s">
        <v>44</v>
      </c>
      <c r="F1477" s="27" t="s">
        <v>69</v>
      </c>
      <c r="G1477" s="28" t="s">
        <v>87</v>
      </c>
      <c r="H1477" s="35">
        <v>186610</v>
      </c>
      <c r="I1477" s="27">
        <v>391</v>
      </c>
      <c r="J1477" s="30">
        <v>253</v>
      </c>
      <c r="K1477" s="35">
        <f t="shared" si="161"/>
        <v>737.58893280632412</v>
      </c>
      <c r="L1477" s="32">
        <v>35.4</v>
      </c>
      <c r="M1477" s="32">
        <v>4.71</v>
      </c>
      <c r="N1477" s="32">
        <v>30</v>
      </c>
      <c r="O1477" s="33">
        <v>0.47199999999999998</v>
      </c>
      <c r="P1477" s="34">
        <f t="shared" si="162"/>
        <v>348.14197628458498</v>
      </c>
      <c r="Q1477" s="31">
        <f t="shared" si="163"/>
        <v>6605994</v>
      </c>
      <c r="R1477" s="36">
        <f t="shared" si="164"/>
        <v>878933.1</v>
      </c>
      <c r="S1477" s="36">
        <f t="shared" si="165"/>
        <v>5598300</v>
      </c>
      <c r="T1477" s="36">
        <f t="shared" si="166"/>
        <v>88079.92</v>
      </c>
      <c r="U1477" s="36">
        <f t="shared" si="167"/>
        <v>64966774.194466405</v>
      </c>
    </row>
    <row r="1478" spans="1:21" s="27" customFormat="1" x14ac:dyDescent="0.2">
      <c r="A1478" s="13">
        <v>2017</v>
      </c>
      <c r="B1478" s="13" t="s">
        <v>50</v>
      </c>
      <c r="C1478" s="14">
        <v>1</v>
      </c>
      <c r="D1478" s="13" t="s">
        <v>83</v>
      </c>
      <c r="E1478" s="27" t="s">
        <v>44</v>
      </c>
      <c r="F1478" s="27" t="s">
        <v>69</v>
      </c>
      <c r="G1478" s="28" t="s">
        <v>99</v>
      </c>
      <c r="H1478" s="35">
        <v>48645</v>
      </c>
      <c r="I1478" s="27">
        <v>104</v>
      </c>
      <c r="J1478" s="30">
        <v>55</v>
      </c>
      <c r="K1478" s="35">
        <f t="shared" si="161"/>
        <v>884.4545454545455</v>
      </c>
      <c r="L1478" s="32">
        <v>35.200000000000003</v>
      </c>
      <c r="M1478" s="32">
        <v>3.01</v>
      </c>
      <c r="N1478" s="32">
        <v>28.9</v>
      </c>
      <c r="O1478" s="33">
        <v>0.44740000000000002</v>
      </c>
      <c r="P1478" s="34">
        <f t="shared" si="162"/>
        <v>395.70496363636363</v>
      </c>
      <c r="Q1478" s="31">
        <f t="shared" si="163"/>
        <v>1712304.0000000002</v>
      </c>
      <c r="R1478" s="36">
        <f t="shared" si="164"/>
        <v>146421.44999999998</v>
      </c>
      <c r="S1478" s="36">
        <f t="shared" si="165"/>
        <v>1405840.5</v>
      </c>
      <c r="T1478" s="36">
        <f t="shared" si="166"/>
        <v>21763.773000000001</v>
      </c>
      <c r="U1478" s="36">
        <f t="shared" si="167"/>
        <v>19249067.956090908</v>
      </c>
    </row>
    <row r="1479" spans="1:21" s="27" customFormat="1" x14ac:dyDescent="0.2">
      <c r="A1479" s="13">
        <v>2017</v>
      </c>
      <c r="B1479" s="13" t="s">
        <v>39</v>
      </c>
      <c r="C1479" s="14">
        <v>4</v>
      </c>
      <c r="D1479" s="13" t="s">
        <v>83</v>
      </c>
      <c r="E1479" s="27" t="s">
        <v>44</v>
      </c>
      <c r="F1479" s="27" t="s">
        <v>69</v>
      </c>
      <c r="G1479" s="28" t="s">
        <v>99</v>
      </c>
      <c r="H1479" s="35">
        <v>66791</v>
      </c>
      <c r="I1479" s="27">
        <v>140</v>
      </c>
      <c r="J1479" s="30">
        <v>50</v>
      </c>
      <c r="K1479" s="35">
        <f t="shared" si="161"/>
        <v>1335.82</v>
      </c>
      <c r="L1479" s="32">
        <v>34.299999999999997</v>
      </c>
      <c r="M1479" s="32">
        <v>3.9</v>
      </c>
      <c r="N1479" s="32">
        <v>28</v>
      </c>
      <c r="O1479" s="33">
        <v>0.4824</v>
      </c>
      <c r="P1479" s="34">
        <f t="shared" si="162"/>
        <v>644.39956800000004</v>
      </c>
      <c r="Q1479" s="31">
        <f t="shared" si="163"/>
        <v>2290931.2999999998</v>
      </c>
      <c r="R1479" s="36">
        <f t="shared" si="164"/>
        <v>260484.9</v>
      </c>
      <c r="S1479" s="36">
        <f t="shared" si="165"/>
        <v>1870148</v>
      </c>
      <c r="T1479" s="36">
        <f t="shared" si="166"/>
        <v>32219.9784</v>
      </c>
      <c r="U1479" s="36">
        <f t="shared" si="167"/>
        <v>43040091.546288006</v>
      </c>
    </row>
    <row r="1480" spans="1:21" s="27" customFormat="1" x14ac:dyDescent="0.2">
      <c r="A1480" s="13">
        <v>2017</v>
      </c>
      <c r="B1480" s="13" t="s">
        <v>39</v>
      </c>
      <c r="C1480" s="14">
        <v>3</v>
      </c>
      <c r="D1480" s="13" t="s">
        <v>83</v>
      </c>
      <c r="E1480" s="27" t="s">
        <v>44</v>
      </c>
      <c r="F1480" s="27" t="s">
        <v>69</v>
      </c>
      <c r="G1480" s="28" t="s">
        <v>99</v>
      </c>
      <c r="H1480" s="35">
        <v>82819</v>
      </c>
      <c r="I1480" s="27">
        <v>178</v>
      </c>
      <c r="J1480" s="30">
        <v>74</v>
      </c>
      <c r="K1480" s="35">
        <f t="shared" si="161"/>
        <v>1119.1756756756756</v>
      </c>
      <c r="L1480" s="32">
        <v>35.200000000000003</v>
      </c>
      <c r="M1480" s="32">
        <v>3.21</v>
      </c>
      <c r="N1480" s="32">
        <v>29.1</v>
      </c>
      <c r="O1480" s="33">
        <v>0.46129999999999999</v>
      </c>
      <c r="P1480" s="34">
        <f t="shared" si="162"/>
        <v>516.27573918918915</v>
      </c>
      <c r="Q1480" s="31">
        <f t="shared" si="163"/>
        <v>2915228.8000000003</v>
      </c>
      <c r="R1480" s="36">
        <f t="shared" si="164"/>
        <v>265848.99</v>
      </c>
      <c r="S1480" s="36">
        <f t="shared" si="165"/>
        <v>2410032.9</v>
      </c>
      <c r="T1480" s="36">
        <f t="shared" si="166"/>
        <v>38204.404699999999</v>
      </c>
      <c r="U1480" s="36">
        <f t="shared" si="167"/>
        <v>42757440.443909459</v>
      </c>
    </row>
    <row r="1481" spans="1:21" s="27" customFormat="1" x14ac:dyDescent="0.2">
      <c r="A1481" s="13">
        <v>2017</v>
      </c>
      <c r="B1481" s="13" t="s">
        <v>17</v>
      </c>
      <c r="C1481" s="14"/>
      <c r="D1481" s="13" t="s">
        <v>83</v>
      </c>
      <c r="E1481" s="27" t="s">
        <v>44</v>
      </c>
      <c r="F1481" s="27" t="s">
        <v>69</v>
      </c>
      <c r="G1481" s="28" t="s">
        <v>87</v>
      </c>
      <c r="H1481" s="35">
        <v>186166</v>
      </c>
      <c r="I1481" s="27">
        <v>385</v>
      </c>
      <c r="J1481" s="30">
        <v>297</v>
      </c>
      <c r="K1481" s="35">
        <f t="shared" si="161"/>
        <v>626.82154882154884</v>
      </c>
      <c r="L1481" s="32">
        <v>34.200000000000003</v>
      </c>
      <c r="M1481" s="32">
        <v>3.92</v>
      </c>
      <c r="N1481" s="32">
        <v>28.9</v>
      </c>
      <c r="O1481" s="33">
        <v>0.4849</v>
      </c>
      <c r="P1481" s="34">
        <f t="shared" si="162"/>
        <v>303.94576902356903</v>
      </c>
      <c r="Q1481" s="31">
        <f t="shared" si="163"/>
        <v>6366877.2000000002</v>
      </c>
      <c r="R1481" s="36">
        <f t="shared" si="164"/>
        <v>729770.72</v>
      </c>
      <c r="S1481" s="36">
        <f t="shared" si="165"/>
        <v>5380197.3999999994</v>
      </c>
      <c r="T1481" s="36">
        <f t="shared" si="166"/>
        <v>90271.893400000001</v>
      </c>
      <c r="U1481" s="36">
        <f t="shared" si="167"/>
        <v>56584368.036041752</v>
      </c>
    </row>
    <row r="1482" spans="1:21" s="27" customFormat="1" x14ac:dyDescent="0.2">
      <c r="A1482" s="13">
        <v>2017</v>
      </c>
      <c r="B1482" s="13" t="s">
        <v>50</v>
      </c>
      <c r="C1482" s="14">
        <v>1</v>
      </c>
      <c r="D1482" s="13" t="s">
        <v>83</v>
      </c>
      <c r="E1482" s="27" t="s">
        <v>44</v>
      </c>
      <c r="F1482" s="27" t="s">
        <v>69</v>
      </c>
      <c r="G1482" s="28" t="s">
        <v>87</v>
      </c>
      <c r="H1482" s="35">
        <v>70883</v>
      </c>
      <c r="I1482" s="27">
        <v>150</v>
      </c>
      <c r="J1482" s="30">
        <v>80</v>
      </c>
      <c r="K1482" s="35">
        <f t="shared" si="161"/>
        <v>886.03750000000002</v>
      </c>
      <c r="L1482" s="32">
        <v>35.200000000000003</v>
      </c>
      <c r="M1482" s="32">
        <v>4.57</v>
      </c>
      <c r="N1482" s="32">
        <v>30.2</v>
      </c>
      <c r="O1482" s="33">
        <v>0.48730000000000001</v>
      </c>
      <c r="P1482" s="34">
        <f t="shared" si="162"/>
        <v>431.76607375000003</v>
      </c>
      <c r="Q1482" s="31">
        <f t="shared" si="163"/>
        <v>2495081.6</v>
      </c>
      <c r="R1482" s="36">
        <f t="shared" si="164"/>
        <v>323935.31</v>
      </c>
      <c r="S1482" s="36">
        <f t="shared" si="165"/>
        <v>2140666.6</v>
      </c>
      <c r="T1482" s="36">
        <f t="shared" si="166"/>
        <v>34541.285900000003</v>
      </c>
      <c r="U1482" s="36">
        <f t="shared" si="167"/>
        <v>30604874.605621252</v>
      </c>
    </row>
    <row r="1483" spans="1:21" s="27" customFormat="1" x14ac:dyDescent="0.2">
      <c r="A1483" s="13">
        <v>2017</v>
      </c>
      <c r="B1483" s="13" t="s">
        <v>17</v>
      </c>
      <c r="C1483" s="14"/>
      <c r="D1483" s="13" t="s">
        <v>83</v>
      </c>
      <c r="E1483" s="27" t="s">
        <v>44</v>
      </c>
      <c r="F1483" s="27" t="s">
        <v>69</v>
      </c>
      <c r="G1483" s="28" t="s">
        <v>87</v>
      </c>
      <c r="H1483" s="35">
        <v>33460</v>
      </c>
      <c r="I1483" s="27">
        <v>70</v>
      </c>
      <c r="J1483" s="30">
        <v>53</v>
      </c>
      <c r="K1483" s="35">
        <f t="shared" si="161"/>
        <v>631.32075471698113</v>
      </c>
      <c r="L1483" s="32">
        <v>33</v>
      </c>
      <c r="M1483" s="32">
        <v>4.22</v>
      </c>
      <c r="N1483" s="32">
        <v>27.1</v>
      </c>
      <c r="O1483" s="33">
        <v>0.47610000000000002</v>
      </c>
      <c r="P1483" s="34">
        <f t="shared" si="162"/>
        <v>300.5718113207547</v>
      </c>
      <c r="Q1483" s="31">
        <f t="shared" si="163"/>
        <v>1104180</v>
      </c>
      <c r="R1483" s="36">
        <f t="shared" si="164"/>
        <v>141201.19999999998</v>
      </c>
      <c r="S1483" s="36">
        <f t="shared" si="165"/>
        <v>906766</v>
      </c>
      <c r="T1483" s="36">
        <f t="shared" si="166"/>
        <v>15930.306</v>
      </c>
      <c r="U1483" s="36">
        <f t="shared" si="167"/>
        <v>10057132.806792453</v>
      </c>
    </row>
    <row r="1484" spans="1:21" s="27" customFormat="1" x14ac:dyDescent="0.2">
      <c r="A1484" s="13">
        <v>2017</v>
      </c>
      <c r="B1484" s="13" t="s">
        <v>17</v>
      </c>
      <c r="C1484" s="14"/>
      <c r="D1484" s="13" t="s">
        <v>83</v>
      </c>
      <c r="E1484" s="27" t="s">
        <v>44</v>
      </c>
      <c r="F1484" s="27" t="s">
        <v>69</v>
      </c>
      <c r="G1484" s="28" t="s">
        <v>87</v>
      </c>
      <c r="H1484" s="35">
        <v>29081</v>
      </c>
      <c r="I1484" s="27">
        <v>60</v>
      </c>
      <c r="J1484" s="30">
        <v>50</v>
      </c>
      <c r="K1484" s="35">
        <f t="shared" si="161"/>
        <v>581.62</v>
      </c>
      <c r="L1484" s="32">
        <v>33.200000000000003</v>
      </c>
      <c r="M1484" s="32">
        <v>4.3600000000000003</v>
      </c>
      <c r="N1484" s="32">
        <v>28.3</v>
      </c>
      <c r="O1484" s="33">
        <v>0.47910000000000003</v>
      </c>
      <c r="P1484" s="34">
        <f t="shared" si="162"/>
        <v>278.65414200000004</v>
      </c>
      <c r="Q1484" s="31">
        <f t="shared" si="163"/>
        <v>965489.20000000007</v>
      </c>
      <c r="R1484" s="36">
        <f t="shared" si="164"/>
        <v>126793.16</v>
      </c>
      <c r="S1484" s="36">
        <f t="shared" si="165"/>
        <v>822992.3</v>
      </c>
      <c r="T1484" s="36">
        <f t="shared" si="166"/>
        <v>13932.707100000001</v>
      </c>
      <c r="U1484" s="36">
        <f t="shared" si="167"/>
        <v>8103541.1035020007</v>
      </c>
    </row>
    <row r="1485" spans="1:21" s="27" customFormat="1" x14ac:dyDescent="0.2">
      <c r="A1485" s="13">
        <v>2017</v>
      </c>
      <c r="B1485" s="13" t="s">
        <v>17</v>
      </c>
      <c r="C1485" s="14"/>
      <c r="D1485" s="13" t="s">
        <v>83</v>
      </c>
      <c r="E1485" s="27" t="s">
        <v>44</v>
      </c>
      <c r="F1485" s="27" t="s">
        <v>69</v>
      </c>
      <c r="G1485" s="28" t="s">
        <v>87</v>
      </c>
      <c r="H1485" s="35">
        <v>28804</v>
      </c>
      <c r="I1485" s="27">
        <v>61</v>
      </c>
      <c r="J1485" s="30">
        <v>50</v>
      </c>
      <c r="K1485" s="35">
        <f t="shared" si="161"/>
        <v>576.08000000000004</v>
      </c>
      <c r="L1485" s="32">
        <v>31.4</v>
      </c>
      <c r="M1485" s="32">
        <v>3.76</v>
      </c>
      <c r="N1485" s="32">
        <v>25.3</v>
      </c>
      <c r="O1485" s="33">
        <v>0.43330000000000002</v>
      </c>
      <c r="P1485" s="34">
        <f t="shared" si="162"/>
        <v>249.615464</v>
      </c>
      <c r="Q1485" s="31">
        <f t="shared" si="163"/>
        <v>904445.6</v>
      </c>
      <c r="R1485" s="36">
        <f t="shared" si="164"/>
        <v>108303.03999999999</v>
      </c>
      <c r="S1485" s="36">
        <f t="shared" si="165"/>
        <v>728741.20000000007</v>
      </c>
      <c r="T1485" s="36">
        <f t="shared" si="166"/>
        <v>12480.7732</v>
      </c>
      <c r="U1485" s="36">
        <f t="shared" si="167"/>
        <v>7189923.8250559997</v>
      </c>
    </row>
    <row r="1486" spans="1:21" s="27" customFormat="1" x14ac:dyDescent="0.2">
      <c r="A1486" s="13">
        <v>2017</v>
      </c>
      <c r="B1486" s="13" t="s">
        <v>17</v>
      </c>
      <c r="C1486" s="14"/>
      <c r="D1486" s="13" t="s">
        <v>83</v>
      </c>
      <c r="E1486" s="27" t="s">
        <v>44</v>
      </c>
      <c r="F1486" s="27" t="s">
        <v>69</v>
      </c>
      <c r="G1486" s="28" t="s">
        <v>87</v>
      </c>
      <c r="H1486" s="35">
        <v>68795</v>
      </c>
      <c r="I1486" s="27">
        <v>144</v>
      </c>
      <c r="J1486" s="30">
        <v>100</v>
      </c>
      <c r="K1486" s="35">
        <f t="shared" si="161"/>
        <v>687.95</v>
      </c>
      <c r="L1486" s="32">
        <v>32.299999999999997</v>
      </c>
      <c r="M1486" s="32">
        <v>4</v>
      </c>
      <c r="N1486" s="32">
        <v>26.9</v>
      </c>
      <c r="O1486" s="33">
        <v>0.46239999999999998</v>
      </c>
      <c r="P1486" s="34">
        <f t="shared" si="162"/>
        <v>318.10807999999997</v>
      </c>
      <c r="Q1486" s="31">
        <f t="shared" si="163"/>
        <v>2222078.5</v>
      </c>
      <c r="R1486" s="36">
        <f t="shared" si="164"/>
        <v>275180</v>
      </c>
      <c r="S1486" s="36">
        <f t="shared" si="165"/>
        <v>1850585.5</v>
      </c>
      <c r="T1486" s="36">
        <f t="shared" si="166"/>
        <v>31810.807999999997</v>
      </c>
      <c r="U1486" s="36">
        <f t="shared" si="167"/>
        <v>21884245.363599997</v>
      </c>
    </row>
    <row r="1487" spans="1:21" s="27" customFormat="1" x14ac:dyDescent="0.2">
      <c r="A1487" s="13">
        <v>2017</v>
      </c>
      <c r="B1487" s="13" t="s">
        <v>17</v>
      </c>
      <c r="C1487" s="14"/>
      <c r="D1487" s="13" t="s">
        <v>83</v>
      </c>
      <c r="E1487" s="27" t="s">
        <v>44</v>
      </c>
      <c r="F1487" s="27" t="s">
        <v>69</v>
      </c>
      <c r="G1487" s="28" t="s">
        <v>87</v>
      </c>
      <c r="H1487" s="35">
        <v>83438</v>
      </c>
      <c r="I1487" s="27">
        <v>173</v>
      </c>
      <c r="J1487" s="30">
        <v>147</v>
      </c>
      <c r="K1487" s="35">
        <f t="shared" si="161"/>
        <v>567.60544217687072</v>
      </c>
      <c r="L1487" s="32">
        <v>33.5</v>
      </c>
      <c r="M1487" s="32">
        <v>3.67</v>
      </c>
      <c r="N1487" s="32">
        <v>27.6</v>
      </c>
      <c r="O1487" s="33">
        <v>0.48159999999999997</v>
      </c>
      <c r="P1487" s="34">
        <f t="shared" si="162"/>
        <v>273.35878095238093</v>
      </c>
      <c r="Q1487" s="31">
        <f t="shared" si="163"/>
        <v>2795173</v>
      </c>
      <c r="R1487" s="36">
        <f t="shared" si="164"/>
        <v>306217.46000000002</v>
      </c>
      <c r="S1487" s="36">
        <f t="shared" si="165"/>
        <v>2302888.8000000003</v>
      </c>
      <c r="T1487" s="36">
        <f t="shared" si="166"/>
        <v>40183.7408</v>
      </c>
      <c r="U1487" s="36">
        <f t="shared" si="167"/>
        <v>22808509.965104759</v>
      </c>
    </row>
    <row r="1488" spans="1:21" s="27" customFormat="1" x14ac:dyDescent="0.2">
      <c r="A1488" s="13">
        <v>2017</v>
      </c>
      <c r="B1488" s="13" t="s">
        <v>17</v>
      </c>
      <c r="C1488" s="14"/>
      <c r="D1488" s="13" t="s">
        <v>83</v>
      </c>
      <c r="E1488" s="27" t="s">
        <v>44</v>
      </c>
      <c r="F1488" s="27" t="s">
        <v>76</v>
      </c>
      <c r="G1488" s="28" t="s">
        <v>79</v>
      </c>
      <c r="H1488" s="35">
        <v>65222</v>
      </c>
      <c r="I1488" s="27">
        <v>135</v>
      </c>
      <c r="J1488" s="30">
        <v>60</v>
      </c>
      <c r="K1488" s="35">
        <f t="shared" si="161"/>
        <v>1087.0333333333333</v>
      </c>
      <c r="L1488" s="32">
        <v>33.9</v>
      </c>
      <c r="M1488" s="32">
        <v>4.03</v>
      </c>
      <c r="N1488" s="32">
        <v>27.4</v>
      </c>
      <c r="O1488" s="33">
        <v>0.4965</v>
      </c>
      <c r="P1488" s="34">
        <f t="shared" si="162"/>
        <v>539.71204999999998</v>
      </c>
      <c r="Q1488" s="31">
        <f t="shared" si="163"/>
        <v>2211025.7999999998</v>
      </c>
      <c r="R1488" s="36">
        <f t="shared" si="164"/>
        <v>262844.66000000003</v>
      </c>
      <c r="S1488" s="36">
        <f t="shared" si="165"/>
        <v>1787082.7999999998</v>
      </c>
      <c r="T1488" s="36">
        <f t="shared" si="166"/>
        <v>32382.722999999998</v>
      </c>
      <c r="U1488" s="36">
        <f t="shared" si="167"/>
        <v>35201099.325099997</v>
      </c>
    </row>
    <row r="1489" spans="1:21" s="27" customFormat="1" x14ac:dyDescent="0.2">
      <c r="A1489" s="13">
        <v>2017</v>
      </c>
      <c r="B1489" s="13" t="s">
        <v>17</v>
      </c>
      <c r="C1489" s="14"/>
      <c r="D1489" s="13" t="s">
        <v>83</v>
      </c>
      <c r="E1489" s="27" t="s">
        <v>44</v>
      </c>
      <c r="F1489" s="27" t="s">
        <v>76</v>
      </c>
      <c r="G1489" s="28" t="s">
        <v>106</v>
      </c>
      <c r="H1489" s="35">
        <v>16034</v>
      </c>
      <c r="I1489" s="27">
        <v>33</v>
      </c>
      <c r="J1489" s="30">
        <v>29</v>
      </c>
      <c r="K1489" s="35">
        <f t="shared" si="161"/>
        <v>552.89655172413791</v>
      </c>
      <c r="L1489" s="32">
        <v>33.5</v>
      </c>
      <c r="M1489" s="32">
        <v>4.1399999999999997</v>
      </c>
      <c r="N1489" s="32">
        <v>29.3</v>
      </c>
      <c r="O1489" s="33">
        <v>0.4899</v>
      </c>
      <c r="P1489" s="34">
        <f t="shared" si="162"/>
        <v>270.86402068965515</v>
      </c>
      <c r="Q1489" s="31">
        <f t="shared" si="163"/>
        <v>537139</v>
      </c>
      <c r="R1489" s="36">
        <f t="shared" si="164"/>
        <v>66380.759999999995</v>
      </c>
      <c r="S1489" s="36">
        <f t="shared" si="165"/>
        <v>469796.2</v>
      </c>
      <c r="T1489" s="36">
        <f t="shared" si="166"/>
        <v>7855.0565999999999</v>
      </c>
      <c r="U1489" s="36">
        <f t="shared" si="167"/>
        <v>4343033.7077379311</v>
      </c>
    </row>
    <row r="1490" spans="1:21" s="27" customFormat="1" x14ac:dyDescent="0.2">
      <c r="A1490" s="13">
        <v>2017</v>
      </c>
      <c r="B1490" s="13" t="s">
        <v>17</v>
      </c>
      <c r="C1490" s="14"/>
      <c r="D1490" s="13" t="s">
        <v>83</v>
      </c>
      <c r="E1490" s="27" t="s">
        <v>44</v>
      </c>
      <c r="F1490" s="27" t="s">
        <v>76</v>
      </c>
      <c r="G1490" s="28" t="s">
        <v>87</v>
      </c>
      <c r="H1490" s="35">
        <v>198202</v>
      </c>
      <c r="I1490" s="27">
        <v>412</v>
      </c>
      <c r="J1490" s="30">
        <v>199</v>
      </c>
      <c r="K1490" s="35">
        <f t="shared" si="161"/>
        <v>995.9899497487437</v>
      </c>
      <c r="L1490" s="32">
        <v>33.9</v>
      </c>
      <c r="M1490" s="32">
        <v>4.6900000000000004</v>
      </c>
      <c r="N1490" s="32">
        <v>28.8</v>
      </c>
      <c r="O1490" s="33">
        <v>0.49180000000000001</v>
      </c>
      <c r="P1490" s="34">
        <f t="shared" si="162"/>
        <v>489.82785728643216</v>
      </c>
      <c r="Q1490" s="31">
        <f t="shared" si="163"/>
        <v>6719047.7999999998</v>
      </c>
      <c r="R1490" s="36">
        <f t="shared" si="164"/>
        <v>929567.38000000012</v>
      </c>
      <c r="S1490" s="36">
        <f t="shared" si="165"/>
        <v>5708217.6000000006</v>
      </c>
      <c r="T1490" s="36">
        <f t="shared" si="166"/>
        <v>97475.743600000002</v>
      </c>
      <c r="U1490" s="36">
        <f t="shared" si="167"/>
        <v>97084860.969885424</v>
      </c>
    </row>
    <row r="1491" spans="1:21" s="27" customFormat="1" x14ac:dyDescent="0.2">
      <c r="A1491" s="13">
        <v>2017</v>
      </c>
      <c r="B1491" s="13" t="s">
        <v>17</v>
      </c>
      <c r="C1491" s="14"/>
      <c r="D1491" s="13" t="s">
        <v>83</v>
      </c>
      <c r="E1491" s="27" t="s">
        <v>44</v>
      </c>
      <c r="F1491" s="27" t="s">
        <v>76</v>
      </c>
      <c r="G1491" s="28" t="s">
        <v>99</v>
      </c>
      <c r="H1491" s="35">
        <v>41802</v>
      </c>
      <c r="I1491" s="27">
        <v>87</v>
      </c>
      <c r="J1491" s="30">
        <v>45.4</v>
      </c>
      <c r="K1491" s="35">
        <f t="shared" si="161"/>
        <v>920.74889867841409</v>
      </c>
      <c r="L1491" s="32">
        <v>33.5</v>
      </c>
      <c r="M1491" s="32">
        <v>4.01</v>
      </c>
      <c r="N1491" s="32">
        <v>28.7</v>
      </c>
      <c r="O1491" s="33">
        <v>0.48120000000000002</v>
      </c>
      <c r="P1491" s="34">
        <f t="shared" si="162"/>
        <v>443.06437004405291</v>
      </c>
      <c r="Q1491" s="31">
        <f t="shared" si="163"/>
        <v>1400367</v>
      </c>
      <c r="R1491" s="36">
        <f t="shared" si="164"/>
        <v>167626.01999999999</v>
      </c>
      <c r="S1491" s="36">
        <f t="shared" si="165"/>
        <v>1199717.3999999999</v>
      </c>
      <c r="T1491" s="36">
        <f t="shared" si="166"/>
        <v>20115.1224</v>
      </c>
      <c r="U1491" s="36">
        <f t="shared" si="167"/>
        <v>18520976.796581499</v>
      </c>
    </row>
    <row r="1492" spans="1:21" s="27" customFormat="1" x14ac:dyDescent="0.2">
      <c r="A1492" s="13">
        <v>2017</v>
      </c>
      <c r="B1492" s="13" t="s">
        <v>50</v>
      </c>
      <c r="C1492" s="14">
        <v>1</v>
      </c>
      <c r="D1492" s="13" t="s">
        <v>83</v>
      </c>
      <c r="E1492" s="27" t="s">
        <v>44</v>
      </c>
      <c r="F1492" s="27" t="s">
        <v>69</v>
      </c>
      <c r="G1492" s="28" t="s">
        <v>87</v>
      </c>
      <c r="H1492" s="35">
        <v>70883</v>
      </c>
      <c r="I1492" s="27">
        <v>150</v>
      </c>
      <c r="J1492" s="30">
        <v>80</v>
      </c>
      <c r="K1492" s="35">
        <f t="shared" si="161"/>
        <v>886.03750000000002</v>
      </c>
      <c r="L1492" s="32">
        <v>35.200000000000003</v>
      </c>
      <c r="M1492" s="32">
        <v>4.57</v>
      </c>
      <c r="N1492" s="32">
        <v>30.2</v>
      </c>
      <c r="O1492" s="33">
        <v>0.48730000000000001</v>
      </c>
      <c r="P1492" s="34">
        <f t="shared" si="162"/>
        <v>431.76607375000003</v>
      </c>
      <c r="Q1492" s="31">
        <f t="shared" si="163"/>
        <v>2495081.6</v>
      </c>
      <c r="R1492" s="36">
        <f t="shared" si="164"/>
        <v>323935.31</v>
      </c>
      <c r="S1492" s="36">
        <f t="shared" si="165"/>
        <v>2140666.6</v>
      </c>
      <c r="T1492" s="36">
        <f t="shared" si="166"/>
        <v>34541.285900000003</v>
      </c>
      <c r="U1492" s="36">
        <f t="shared" si="167"/>
        <v>30604874.605621252</v>
      </c>
    </row>
    <row r="1493" spans="1:21" s="27" customFormat="1" x14ac:dyDescent="0.2">
      <c r="A1493" s="13">
        <v>2017</v>
      </c>
      <c r="B1493" s="13" t="s">
        <v>17</v>
      </c>
      <c r="C1493" s="14"/>
      <c r="D1493" s="13" t="s">
        <v>83</v>
      </c>
      <c r="E1493" s="27" t="s">
        <v>44</v>
      </c>
      <c r="F1493" s="27" t="s">
        <v>69</v>
      </c>
      <c r="G1493" s="28" t="s">
        <v>87</v>
      </c>
      <c r="H1493" s="35">
        <v>186610</v>
      </c>
      <c r="I1493" s="27">
        <v>391</v>
      </c>
      <c r="J1493" s="30">
        <v>253</v>
      </c>
      <c r="K1493" s="35">
        <f t="shared" si="161"/>
        <v>737.58893280632412</v>
      </c>
      <c r="L1493" s="32">
        <v>35.4</v>
      </c>
      <c r="M1493" s="32">
        <v>4.71</v>
      </c>
      <c r="N1493" s="32">
        <v>30</v>
      </c>
      <c r="O1493" s="33">
        <v>0.47199999999999998</v>
      </c>
      <c r="P1493" s="34">
        <f t="shared" si="162"/>
        <v>348.14197628458498</v>
      </c>
      <c r="Q1493" s="31">
        <f t="shared" si="163"/>
        <v>6605994</v>
      </c>
      <c r="R1493" s="36">
        <f t="shared" si="164"/>
        <v>878933.1</v>
      </c>
      <c r="S1493" s="36">
        <f t="shared" si="165"/>
        <v>5598300</v>
      </c>
      <c r="T1493" s="36">
        <f t="shared" si="166"/>
        <v>88079.92</v>
      </c>
      <c r="U1493" s="36">
        <f t="shared" si="167"/>
        <v>64966774.194466405</v>
      </c>
    </row>
    <row r="1494" spans="1:21" s="27" customFormat="1" x14ac:dyDescent="0.2">
      <c r="A1494" s="13">
        <v>2017</v>
      </c>
      <c r="B1494" s="13" t="s">
        <v>39</v>
      </c>
      <c r="C1494" s="14"/>
      <c r="D1494" s="13" t="s">
        <v>83</v>
      </c>
      <c r="E1494" s="27" t="s">
        <v>44</v>
      </c>
      <c r="F1494" s="27" t="s">
        <v>69</v>
      </c>
      <c r="G1494" s="28" t="s">
        <v>103</v>
      </c>
      <c r="H1494" s="35">
        <v>56380</v>
      </c>
      <c r="I1494" s="27">
        <v>116</v>
      </c>
      <c r="J1494" s="30">
        <v>40</v>
      </c>
      <c r="K1494" s="35">
        <f t="shared" si="161"/>
        <v>1409.5</v>
      </c>
      <c r="L1494" s="32">
        <v>37.5</v>
      </c>
      <c r="M1494" s="32">
        <v>3.52</v>
      </c>
      <c r="N1494" s="32">
        <v>31.1</v>
      </c>
      <c r="O1494" s="33">
        <v>0.46829999999999999</v>
      </c>
      <c r="P1494" s="34">
        <f t="shared" si="162"/>
        <v>660.06885</v>
      </c>
      <c r="Q1494" s="31">
        <f t="shared" si="163"/>
        <v>2114250</v>
      </c>
      <c r="R1494" s="36">
        <f t="shared" si="164"/>
        <v>198457.60000000001</v>
      </c>
      <c r="S1494" s="36">
        <f t="shared" si="165"/>
        <v>1753418</v>
      </c>
      <c r="T1494" s="36">
        <f t="shared" si="166"/>
        <v>26402.754000000001</v>
      </c>
      <c r="U1494" s="36">
        <f t="shared" si="167"/>
        <v>37214681.762999997</v>
      </c>
    </row>
    <row r="1495" spans="1:21" s="27" customFormat="1" x14ac:dyDescent="0.2">
      <c r="A1495" s="13">
        <v>2017</v>
      </c>
      <c r="B1495" s="13" t="s">
        <v>39</v>
      </c>
      <c r="C1495" s="14">
        <v>4</v>
      </c>
      <c r="D1495" s="13" t="s">
        <v>83</v>
      </c>
      <c r="E1495" s="27" t="s">
        <v>44</v>
      </c>
      <c r="F1495" s="27" t="s">
        <v>69</v>
      </c>
      <c r="G1495" s="28" t="s">
        <v>99</v>
      </c>
      <c r="H1495" s="35">
        <v>86763</v>
      </c>
      <c r="I1495" s="27">
        <v>181</v>
      </c>
      <c r="J1495" s="30">
        <v>55</v>
      </c>
      <c r="K1495" s="35">
        <f t="shared" si="161"/>
        <v>1577.5090909090909</v>
      </c>
      <c r="L1495" s="32">
        <v>36</v>
      </c>
      <c r="M1495" s="32">
        <v>3.53</v>
      </c>
      <c r="N1495" s="32">
        <v>30.2</v>
      </c>
      <c r="O1495" s="33">
        <v>0.52529999999999999</v>
      </c>
      <c r="P1495" s="34">
        <f t="shared" si="162"/>
        <v>828.66552545454545</v>
      </c>
      <c r="Q1495" s="31">
        <f t="shared" si="163"/>
        <v>3123468</v>
      </c>
      <c r="R1495" s="36">
        <f t="shared" si="164"/>
        <v>306273.38999999996</v>
      </c>
      <c r="S1495" s="36">
        <f t="shared" si="165"/>
        <v>2620242.6</v>
      </c>
      <c r="T1495" s="36">
        <f t="shared" si="166"/>
        <v>45576.603900000002</v>
      </c>
      <c r="U1495" s="36">
        <f t="shared" si="167"/>
        <v>71897506.985012725</v>
      </c>
    </row>
    <row r="1496" spans="1:21" s="27" customFormat="1" x14ac:dyDescent="0.2">
      <c r="A1496" s="13">
        <v>2017</v>
      </c>
      <c r="B1496" s="13" t="s">
        <v>17</v>
      </c>
      <c r="C1496" s="14"/>
      <c r="D1496" s="13" t="s">
        <v>83</v>
      </c>
      <c r="E1496" s="27" t="s">
        <v>44</v>
      </c>
      <c r="F1496" s="27" t="s">
        <v>138</v>
      </c>
      <c r="G1496" s="28" t="s">
        <v>79</v>
      </c>
      <c r="H1496" s="35">
        <v>173500</v>
      </c>
      <c r="I1496" s="27">
        <v>360</v>
      </c>
      <c r="J1496" s="30">
        <v>207</v>
      </c>
      <c r="K1496" s="35">
        <f t="shared" si="161"/>
        <v>838.16425120772942</v>
      </c>
      <c r="L1496" s="32">
        <v>36.68</v>
      </c>
      <c r="M1496" s="32">
        <v>3.42</v>
      </c>
      <c r="N1496" s="32">
        <v>30.01</v>
      </c>
      <c r="O1496" s="33">
        <v>0.52837000000000001</v>
      </c>
      <c r="P1496" s="34">
        <f t="shared" si="162"/>
        <v>442.86084541062803</v>
      </c>
      <c r="Q1496" s="31">
        <f t="shared" si="163"/>
        <v>6363980</v>
      </c>
      <c r="R1496" s="36">
        <f t="shared" si="164"/>
        <v>593370</v>
      </c>
      <c r="S1496" s="36">
        <f t="shared" si="165"/>
        <v>5206735</v>
      </c>
      <c r="T1496" s="36">
        <f t="shared" si="166"/>
        <v>91672.195000000007</v>
      </c>
      <c r="U1496" s="36">
        <f t="shared" si="167"/>
        <v>76836356.678743958</v>
      </c>
    </row>
    <row r="1497" spans="1:21" s="27" customFormat="1" x14ac:dyDescent="0.2">
      <c r="A1497" s="13">
        <v>2017</v>
      </c>
      <c r="B1497" s="13" t="s">
        <v>39</v>
      </c>
      <c r="C1497" s="14"/>
      <c r="D1497" s="13" t="s">
        <v>82</v>
      </c>
      <c r="E1497" s="27" t="s">
        <v>44</v>
      </c>
      <c r="F1497" s="27" t="s">
        <v>63</v>
      </c>
      <c r="G1497" s="28" t="s">
        <v>88</v>
      </c>
      <c r="H1497" s="35">
        <v>100208</v>
      </c>
      <c r="I1497" s="27">
        <v>199</v>
      </c>
      <c r="J1497" s="30">
        <v>77</v>
      </c>
      <c r="K1497" s="35">
        <f t="shared" si="161"/>
        <v>1301.4025974025974</v>
      </c>
      <c r="L1497" s="32">
        <v>37.299999999999997</v>
      </c>
      <c r="M1497" s="32">
        <v>3.87</v>
      </c>
      <c r="N1497" s="32">
        <v>32.299999999999997</v>
      </c>
      <c r="O1497" s="33">
        <v>0.54710000000000003</v>
      </c>
      <c r="P1497" s="34">
        <f t="shared" si="162"/>
        <v>711.99736103896112</v>
      </c>
      <c r="Q1497" s="31">
        <f t="shared" si="163"/>
        <v>3737758.4</v>
      </c>
      <c r="R1497" s="36">
        <f t="shared" si="164"/>
        <v>387804.96</v>
      </c>
      <c r="S1497" s="36">
        <f t="shared" si="165"/>
        <v>3236718.4</v>
      </c>
      <c r="T1497" s="36">
        <f t="shared" si="166"/>
        <v>54823.796800000004</v>
      </c>
      <c r="U1497" s="36">
        <f t="shared" si="167"/>
        <v>71347831.554992214</v>
      </c>
    </row>
    <row r="1498" spans="1:21" s="27" customFormat="1" x14ac:dyDescent="0.2">
      <c r="A1498" s="13">
        <v>2017</v>
      </c>
      <c r="B1498" s="13" t="s">
        <v>39</v>
      </c>
      <c r="C1498" s="14"/>
      <c r="D1498" s="13" t="s">
        <v>82</v>
      </c>
      <c r="E1498" s="27" t="s">
        <v>44</v>
      </c>
      <c r="F1498" s="27" t="s">
        <v>69</v>
      </c>
      <c r="G1498" s="28" t="s">
        <v>88</v>
      </c>
      <c r="H1498" s="35">
        <v>82883</v>
      </c>
      <c r="I1498" s="27">
        <v>170</v>
      </c>
      <c r="J1498" s="30">
        <v>73</v>
      </c>
      <c r="K1498" s="35">
        <f t="shared" si="161"/>
        <v>1135.3835616438357</v>
      </c>
      <c r="L1498" s="32">
        <v>36.700000000000003</v>
      </c>
      <c r="M1498" s="32">
        <v>3.9</v>
      </c>
      <c r="N1498" s="32">
        <v>30.8</v>
      </c>
      <c r="O1498" s="33">
        <v>0.54690000000000005</v>
      </c>
      <c r="P1498" s="34">
        <f t="shared" si="162"/>
        <v>620.94126986301376</v>
      </c>
      <c r="Q1498" s="31">
        <f t="shared" si="163"/>
        <v>3041806.1</v>
      </c>
      <c r="R1498" s="36">
        <f t="shared" si="164"/>
        <v>323243.7</v>
      </c>
      <c r="S1498" s="36">
        <f t="shared" si="165"/>
        <v>2552796.4</v>
      </c>
      <c r="T1498" s="36">
        <f t="shared" si="166"/>
        <v>45328.712700000004</v>
      </c>
      <c r="U1498" s="36">
        <f t="shared" si="167"/>
        <v>51465475.270056166</v>
      </c>
    </row>
    <row r="1499" spans="1:21" s="27" customFormat="1" x14ac:dyDescent="0.2">
      <c r="A1499" s="13">
        <v>2017</v>
      </c>
      <c r="B1499" s="13" t="s">
        <v>39</v>
      </c>
      <c r="C1499" s="14"/>
      <c r="D1499" s="13" t="s">
        <v>82</v>
      </c>
      <c r="E1499" s="27" t="s">
        <v>44</v>
      </c>
      <c r="F1499" s="27" t="s">
        <v>69</v>
      </c>
      <c r="G1499" s="28" t="s">
        <v>78</v>
      </c>
      <c r="H1499" s="35">
        <v>77952</v>
      </c>
      <c r="I1499" s="27">
        <v>158</v>
      </c>
      <c r="J1499" s="30">
        <v>65</v>
      </c>
      <c r="K1499" s="35">
        <f t="shared" si="161"/>
        <v>1199.2615384615385</v>
      </c>
      <c r="L1499" s="32">
        <v>35</v>
      </c>
      <c r="M1499" s="32">
        <v>3.48</v>
      </c>
      <c r="N1499" s="32">
        <v>28.1</v>
      </c>
      <c r="O1499" s="33">
        <v>0.50739999999999996</v>
      </c>
      <c r="P1499" s="34">
        <f t="shared" si="162"/>
        <v>608.5053046153846</v>
      </c>
      <c r="Q1499" s="31">
        <f t="shared" si="163"/>
        <v>2728320</v>
      </c>
      <c r="R1499" s="36">
        <f t="shared" si="164"/>
        <v>271272.96000000002</v>
      </c>
      <c r="S1499" s="36">
        <f t="shared" si="165"/>
        <v>2190451.2000000002</v>
      </c>
      <c r="T1499" s="36">
        <f t="shared" si="166"/>
        <v>39552.844799999999</v>
      </c>
      <c r="U1499" s="36">
        <f t="shared" si="167"/>
        <v>47434205.505378462</v>
      </c>
    </row>
    <row r="1500" spans="1:21" s="27" customFormat="1" x14ac:dyDescent="0.2">
      <c r="A1500" s="13">
        <v>2017</v>
      </c>
      <c r="B1500" s="13" t="s">
        <v>50</v>
      </c>
      <c r="C1500" s="14"/>
      <c r="D1500" s="13" t="s">
        <v>82</v>
      </c>
      <c r="E1500" s="27" t="s">
        <v>44</v>
      </c>
      <c r="F1500" s="27" t="s">
        <v>69</v>
      </c>
      <c r="G1500" s="28" t="s">
        <v>78</v>
      </c>
      <c r="H1500" s="35">
        <v>96450</v>
      </c>
      <c r="I1500" s="27">
        <v>197</v>
      </c>
      <c r="J1500" s="30">
        <v>100</v>
      </c>
      <c r="K1500" s="35">
        <f t="shared" si="161"/>
        <v>964.5</v>
      </c>
      <c r="L1500" s="32">
        <v>35.5</v>
      </c>
      <c r="M1500" s="32">
        <v>3.4</v>
      </c>
      <c r="N1500" s="32">
        <v>28.7</v>
      </c>
      <c r="O1500" s="33">
        <v>0.51270000000000004</v>
      </c>
      <c r="P1500" s="34">
        <f t="shared" si="162"/>
        <v>494.49914999999999</v>
      </c>
      <c r="Q1500" s="31">
        <f t="shared" si="163"/>
        <v>3423975</v>
      </c>
      <c r="R1500" s="36">
        <f t="shared" si="164"/>
        <v>327930</v>
      </c>
      <c r="S1500" s="36">
        <f t="shared" si="165"/>
        <v>2768115</v>
      </c>
      <c r="T1500" s="36">
        <f t="shared" si="166"/>
        <v>49449.915000000001</v>
      </c>
      <c r="U1500" s="36">
        <f t="shared" si="167"/>
        <v>47694443.017499998</v>
      </c>
    </row>
    <row r="1501" spans="1:21" s="27" customFormat="1" x14ac:dyDescent="0.2">
      <c r="A1501" s="13">
        <v>2017</v>
      </c>
      <c r="B1501" s="13" t="s">
        <v>39</v>
      </c>
      <c r="C1501" s="14"/>
      <c r="D1501" s="13" t="s">
        <v>82</v>
      </c>
      <c r="E1501" s="27" t="s">
        <v>44</v>
      </c>
      <c r="F1501" s="27" t="s">
        <v>69</v>
      </c>
      <c r="G1501" s="28" t="s">
        <v>88</v>
      </c>
      <c r="H1501" s="35">
        <v>39997</v>
      </c>
      <c r="I1501" s="27">
        <v>81</v>
      </c>
      <c r="J1501" s="30">
        <v>40</v>
      </c>
      <c r="K1501" s="35">
        <f t="shared" si="161"/>
        <v>999.92499999999995</v>
      </c>
      <c r="L1501" s="32">
        <v>37.4</v>
      </c>
      <c r="M1501" s="32">
        <v>3.82</v>
      </c>
      <c r="N1501" s="32">
        <v>32.9</v>
      </c>
      <c r="O1501" s="33">
        <v>0.5514</v>
      </c>
      <c r="P1501" s="34">
        <f t="shared" si="162"/>
        <v>551.35864500000002</v>
      </c>
      <c r="Q1501" s="31">
        <f t="shared" si="163"/>
        <v>1495887.8</v>
      </c>
      <c r="R1501" s="36">
        <f t="shared" si="164"/>
        <v>152788.54</v>
      </c>
      <c r="S1501" s="36">
        <f t="shared" si="165"/>
        <v>1315901.3</v>
      </c>
      <c r="T1501" s="36">
        <f t="shared" si="166"/>
        <v>22054.345799999999</v>
      </c>
      <c r="U1501" s="36">
        <f t="shared" si="167"/>
        <v>22052691.724065002</v>
      </c>
    </row>
    <row r="1502" spans="1:21" s="27" customFormat="1" x14ac:dyDescent="0.2">
      <c r="A1502" s="13">
        <v>2017</v>
      </c>
      <c r="B1502" s="13" t="s">
        <v>19</v>
      </c>
      <c r="C1502" s="14"/>
      <c r="D1502" s="13" t="s">
        <v>82</v>
      </c>
      <c r="E1502" s="27" t="s">
        <v>44</v>
      </c>
      <c r="F1502" s="27" t="s">
        <v>69</v>
      </c>
      <c r="G1502" s="28" t="s">
        <v>88</v>
      </c>
      <c r="H1502" s="35">
        <v>72624</v>
      </c>
      <c r="I1502" s="27">
        <v>146</v>
      </c>
      <c r="J1502" s="30">
        <v>48</v>
      </c>
      <c r="K1502" s="35">
        <f t="shared" si="161"/>
        <v>1513</v>
      </c>
      <c r="L1502" s="32">
        <v>37.799999999999997</v>
      </c>
      <c r="M1502" s="32">
        <v>3.72</v>
      </c>
      <c r="N1502" s="32">
        <v>32.4</v>
      </c>
      <c r="O1502" s="33">
        <v>0.55120000000000002</v>
      </c>
      <c r="P1502" s="34">
        <f t="shared" si="162"/>
        <v>833.96559999999999</v>
      </c>
      <c r="Q1502" s="31">
        <f t="shared" si="163"/>
        <v>2745187.1999999997</v>
      </c>
      <c r="R1502" s="36">
        <f t="shared" si="164"/>
        <v>270161.28000000003</v>
      </c>
      <c r="S1502" s="36">
        <f t="shared" si="165"/>
        <v>2353017.6</v>
      </c>
      <c r="T1502" s="36">
        <f t="shared" si="166"/>
        <v>40030.3488</v>
      </c>
      <c r="U1502" s="36">
        <f t="shared" si="167"/>
        <v>60565917.734399997</v>
      </c>
    </row>
    <row r="1503" spans="1:21" s="27" customFormat="1" x14ac:dyDescent="0.2">
      <c r="A1503" s="13">
        <v>2017</v>
      </c>
      <c r="B1503" s="13" t="s">
        <v>39</v>
      </c>
      <c r="C1503" s="14"/>
      <c r="D1503" s="13" t="s">
        <v>82</v>
      </c>
      <c r="E1503" s="27" t="s">
        <v>44</v>
      </c>
      <c r="F1503" s="27" t="s">
        <v>69</v>
      </c>
      <c r="G1503" s="28" t="s">
        <v>88</v>
      </c>
      <c r="H1503" s="35">
        <v>57138</v>
      </c>
      <c r="I1503" s="27">
        <v>116</v>
      </c>
      <c r="J1503" s="30">
        <v>60</v>
      </c>
      <c r="K1503" s="35">
        <f t="shared" si="161"/>
        <v>952.3</v>
      </c>
      <c r="L1503" s="32">
        <v>35.700000000000003</v>
      </c>
      <c r="M1503" s="32">
        <v>3.46</v>
      </c>
      <c r="N1503" s="32">
        <v>30.1</v>
      </c>
      <c r="O1503" s="33">
        <v>0.52149999999999996</v>
      </c>
      <c r="P1503" s="34">
        <f t="shared" si="162"/>
        <v>496.62444999999997</v>
      </c>
      <c r="Q1503" s="31">
        <f t="shared" si="163"/>
        <v>2039826.6</v>
      </c>
      <c r="R1503" s="36">
        <f t="shared" si="164"/>
        <v>197697.48</v>
      </c>
      <c r="S1503" s="36">
        <f t="shared" si="165"/>
        <v>1719853.8</v>
      </c>
      <c r="T1503" s="36">
        <f t="shared" si="166"/>
        <v>29797.466999999997</v>
      </c>
      <c r="U1503" s="36">
        <f t="shared" si="167"/>
        <v>28376127.824099999</v>
      </c>
    </row>
    <row r="1504" spans="1:21" s="27" customFormat="1" x14ac:dyDescent="0.2">
      <c r="A1504" s="13">
        <v>2017</v>
      </c>
      <c r="B1504" s="13" t="s">
        <v>39</v>
      </c>
      <c r="C1504" s="14"/>
      <c r="D1504" s="13" t="s">
        <v>82</v>
      </c>
      <c r="E1504" s="27" t="s">
        <v>44</v>
      </c>
      <c r="F1504" s="27" t="s">
        <v>69</v>
      </c>
      <c r="G1504" s="28" t="s">
        <v>88</v>
      </c>
      <c r="H1504" s="35">
        <v>65969</v>
      </c>
      <c r="I1504" s="27">
        <v>135</v>
      </c>
      <c r="J1504" s="30">
        <v>71.5</v>
      </c>
      <c r="K1504" s="35">
        <f t="shared" si="161"/>
        <v>922.6433566433567</v>
      </c>
      <c r="L1504" s="32">
        <v>35.200000000000003</v>
      </c>
      <c r="M1504" s="32">
        <v>3.56</v>
      </c>
      <c r="N1504" s="32">
        <v>29.8</v>
      </c>
      <c r="O1504" s="33">
        <v>0.52359999999999995</v>
      </c>
      <c r="P1504" s="34">
        <f t="shared" si="162"/>
        <v>483.09606153846153</v>
      </c>
      <c r="Q1504" s="31">
        <f t="shared" si="163"/>
        <v>2322108.8000000003</v>
      </c>
      <c r="R1504" s="36">
        <f t="shared" si="164"/>
        <v>234849.64</v>
      </c>
      <c r="S1504" s="36">
        <f t="shared" si="165"/>
        <v>1965876.2</v>
      </c>
      <c r="T1504" s="36">
        <f t="shared" si="166"/>
        <v>34541.368399999999</v>
      </c>
      <c r="U1504" s="36">
        <f t="shared" si="167"/>
        <v>31869364.083630767</v>
      </c>
    </row>
    <row r="1505" spans="1:21" s="27" customFormat="1" x14ac:dyDescent="0.2">
      <c r="A1505" s="13">
        <v>2017</v>
      </c>
      <c r="B1505" s="13" t="s">
        <v>50</v>
      </c>
      <c r="C1505" s="14"/>
      <c r="D1505" s="13" t="s">
        <v>83</v>
      </c>
      <c r="E1505" s="27" t="s">
        <v>44</v>
      </c>
      <c r="F1505" s="27" t="s">
        <v>69</v>
      </c>
      <c r="G1505" s="28" t="s">
        <v>78</v>
      </c>
      <c r="H1505" s="35">
        <v>72726</v>
      </c>
      <c r="I1505" s="27">
        <v>158</v>
      </c>
      <c r="J1505" s="30">
        <v>84</v>
      </c>
      <c r="K1505" s="35">
        <f t="shared" si="161"/>
        <v>865.78571428571433</v>
      </c>
      <c r="L1505" s="32">
        <v>33.799999999999997</v>
      </c>
      <c r="M1505" s="32">
        <v>3.88</v>
      </c>
      <c r="N1505" s="32">
        <v>27.15</v>
      </c>
      <c r="O1505" s="33">
        <v>0.49624499999999999</v>
      </c>
      <c r="P1505" s="34">
        <f t="shared" si="162"/>
        <v>429.64183178571426</v>
      </c>
      <c r="Q1505" s="31">
        <f t="shared" si="163"/>
        <v>2458138.7999999998</v>
      </c>
      <c r="R1505" s="36">
        <f t="shared" si="164"/>
        <v>282176.88</v>
      </c>
      <c r="S1505" s="36">
        <f t="shared" si="165"/>
        <v>1974510.9</v>
      </c>
      <c r="T1505" s="36">
        <f t="shared" si="166"/>
        <v>36089.913869999997</v>
      </c>
      <c r="U1505" s="36">
        <f t="shared" si="167"/>
        <v>31246131.858447853</v>
      </c>
    </row>
    <row r="1506" spans="1:21" s="27" customFormat="1" x14ac:dyDescent="0.2">
      <c r="A1506" s="13">
        <v>2017</v>
      </c>
      <c r="B1506" s="13" t="s">
        <v>132</v>
      </c>
      <c r="C1506" s="14">
        <v>3</v>
      </c>
      <c r="D1506" s="13" t="s">
        <v>83</v>
      </c>
      <c r="E1506" s="27" t="s">
        <v>44</v>
      </c>
      <c r="F1506" s="27" t="s">
        <v>69</v>
      </c>
      <c r="G1506" s="28" t="s">
        <v>88</v>
      </c>
      <c r="H1506" s="35">
        <v>120553</v>
      </c>
      <c r="I1506" s="27">
        <v>244</v>
      </c>
      <c r="J1506" s="30">
        <v>140</v>
      </c>
      <c r="K1506" s="35">
        <f t="shared" si="161"/>
        <v>861.09285714285716</v>
      </c>
      <c r="L1506" s="32">
        <v>36</v>
      </c>
      <c r="M1506" s="32">
        <v>3.84</v>
      </c>
      <c r="N1506" s="32">
        <v>30.5</v>
      </c>
      <c r="O1506" s="33">
        <v>0.51529999999999998</v>
      </c>
      <c r="P1506" s="34">
        <f t="shared" si="162"/>
        <v>443.72114928571426</v>
      </c>
      <c r="Q1506" s="31">
        <f t="shared" si="163"/>
        <v>4339908</v>
      </c>
      <c r="R1506" s="36">
        <f t="shared" si="164"/>
        <v>462923.51999999996</v>
      </c>
      <c r="S1506" s="36">
        <f t="shared" si="165"/>
        <v>3676866.5</v>
      </c>
      <c r="T1506" s="36">
        <f t="shared" si="166"/>
        <v>62120.960899999998</v>
      </c>
      <c r="U1506" s="36">
        <f t="shared" si="167"/>
        <v>53491915.709840715</v>
      </c>
    </row>
    <row r="1507" spans="1:21" s="27" customFormat="1" x14ac:dyDescent="0.2">
      <c r="A1507" s="13">
        <v>2017</v>
      </c>
      <c r="B1507" s="13" t="s">
        <v>17</v>
      </c>
      <c r="C1507" s="14"/>
      <c r="D1507" s="13" t="s">
        <v>83</v>
      </c>
      <c r="E1507" s="27" t="s">
        <v>44</v>
      </c>
      <c r="F1507" s="27" t="s">
        <v>69</v>
      </c>
      <c r="G1507" s="28" t="s">
        <v>78</v>
      </c>
      <c r="H1507" s="35">
        <v>94412</v>
      </c>
      <c r="I1507" s="27">
        <v>191</v>
      </c>
      <c r="J1507" s="30">
        <v>113</v>
      </c>
      <c r="K1507" s="35">
        <f t="shared" si="161"/>
        <v>835.50442477876106</v>
      </c>
      <c r="L1507" s="32">
        <v>33.799999999999997</v>
      </c>
      <c r="M1507" s="32">
        <v>3.36</v>
      </c>
      <c r="N1507" s="32">
        <v>28</v>
      </c>
      <c r="O1507" s="33">
        <v>0.4662</v>
      </c>
      <c r="P1507" s="34">
        <f t="shared" si="162"/>
        <v>389.5121628318584</v>
      </c>
      <c r="Q1507" s="31">
        <f t="shared" si="163"/>
        <v>3191125.5999999996</v>
      </c>
      <c r="R1507" s="36">
        <f t="shared" si="164"/>
        <v>317224.32000000001</v>
      </c>
      <c r="S1507" s="36">
        <f t="shared" si="165"/>
        <v>2643536</v>
      </c>
      <c r="T1507" s="36">
        <f t="shared" si="166"/>
        <v>44014.874400000001</v>
      </c>
      <c r="U1507" s="36">
        <f t="shared" si="167"/>
        <v>36774622.317281418</v>
      </c>
    </row>
    <row r="1508" spans="1:21" s="27" customFormat="1" x14ac:dyDescent="0.2">
      <c r="A1508" s="13">
        <v>2017</v>
      </c>
      <c r="B1508" s="13" t="s">
        <v>17</v>
      </c>
      <c r="C1508" s="14"/>
      <c r="D1508" s="13" t="s">
        <v>83</v>
      </c>
      <c r="E1508" s="27" t="s">
        <v>44</v>
      </c>
      <c r="F1508" s="27" t="s">
        <v>69</v>
      </c>
      <c r="G1508" s="28" t="s">
        <v>87</v>
      </c>
      <c r="H1508" s="35">
        <v>48453</v>
      </c>
      <c r="I1508" s="27">
        <v>104</v>
      </c>
      <c r="J1508" s="30">
        <v>115</v>
      </c>
      <c r="K1508" s="35">
        <f t="shared" si="161"/>
        <v>421.33043478260868</v>
      </c>
      <c r="L1508" s="32">
        <v>32.4</v>
      </c>
      <c r="M1508" s="32">
        <v>3.81</v>
      </c>
      <c r="N1508" s="32">
        <v>27.4</v>
      </c>
      <c r="O1508" s="33">
        <v>0.46960000000000002</v>
      </c>
      <c r="P1508" s="34">
        <f t="shared" si="162"/>
        <v>197.85677217391304</v>
      </c>
      <c r="Q1508" s="31">
        <f t="shared" si="163"/>
        <v>1569877.2</v>
      </c>
      <c r="R1508" s="36">
        <f t="shared" si="164"/>
        <v>184605.93</v>
      </c>
      <c r="S1508" s="36">
        <f t="shared" si="165"/>
        <v>1327612.2</v>
      </c>
      <c r="T1508" s="36">
        <f t="shared" si="166"/>
        <v>22753.5288</v>
      </c>
      <c r="U1508" s="36">
        <f t="shared" si="167"/>
        <v>9586754.1821426079</v>
      </c>
    </row>
    <row r="1509" spans="1:21" s="27" customFormat="1" x14ac:dyDescent="0.2">
      <c r="A1509" s="13">
        <v>2017</v>
      </c>
      <c r="B1509" s="13" t="s">
        <v>50</v>
      </c>
      <c r="C1509" s="14"/>
      <c r="D1509" s="13" t="s">
        <v>83</v>
      </c>
      <c r="E1509" s="27" t="s">
        <v>44</v>
      </c>
      <c r="F1509" s="27" t="s">
        <v>63</v>
      </c>
      <c r="G1509" s="28" t="s">
        <v>88</v>
      </c>
      <c r="H1509" s="35">
        <v>30377</v>
      </c>
      <c r="I1509" s="27">
        <v>64</v>
      </c>
      <c r="J1509" s="30">
        <v>29.35</v>
      </c>
      <c r="K1509" s="35">
        <f t="shared" si="161"/>
        <v>1034.991482112436</v>
      </c>
      <c r="L1509" s="32">
        <v>36.5</v>
      </c>
      <c r="M1509" s="32">
        <v>3.86</v>
      </c>
      <c r="N1509" s="32">
        <v>31.5</v>
      </c>
      <c r="O1509" s="33">
        <v>0.52890000000000004</v>
      </c>
      <c r="P1509" s="34">
        <f t="shared" si="162"/>
        <v>547.40699488926748</v>
      </c>
      <c r="Q1509" s="31">
        <f t="shared" si="163"/>
        <v>1108760.5</v>
      </c>
      <c r="R1509" s="36">
        <f t="shared" si="164"/>
        <v>117255.22</v>
      </c>
      <c r="S1509" s="36">
        <f t="shared" si="165"/>
        <v>956875.5</v>
      </c>
      <c r="T1509" s="36">
        <f t="shared" si="166"/>
        <v>16066.395300000002</v>
      </c>
      <c r="U1509" s="36">
        <f t="shared" si="167"/>
        <v>16628582.283751279</v>
      </c>
    </row>
    <row r="1510" spans="1:21" s="27" customFormat="1" x14ac:dyDescent="0.2">
      <c r="A1510" s="13">
        <v>2017</v>
      </c>
      <c r="B1510" s="13" t="s">
        <v>17</v>
      </c>
      <c r="C1510" s="14"/>
      <c r="D1510" s="13" t="s">
        <v>83</v>
      </c>
      <c r="E1510" s="27" t="s">
        <v>44</v>
      </c>
      <c r="F1510" s="27" t="s">
        <v>138</v>
      </c>
      <c r="G1510" s="28" t="s">
        <v>87</v>
      </c>
      <c r="H1510" s="35">
        <v>17016</v>
      </c>
      <c r="I1510" s="27">
        <v>36</v>
      </c>
      <c r="J1510" s="30">
        <v>45</v>
      </c>
      <c r="K1510" s="35">
        <f t="shared" si="161"/>
        <v>378.13333333333333</v>
      </c>
      <c r="L1510" s="32">
        <v>33</v>
      </c>
      <c r="M1510" s="32">
        <v>4.29</v>
      </c>
      <c r="N1510" s="32">
        <v>27.61</v>
      </c>
      <c r="O1510" s="33">
        <v>0.44988</v>
      </c>
      <c r="P1510" s="34">
        <f t="shared" si="162"/>
        <v>170.11462399999999</v>
      </c>
      <c r="Q1510" s="31">
        <f t="shared" si="163"/>
        <v>561528</v>
      </c>
      <c r="R1510" s="36">
        <f t="shared" si="164"/>
        <v>72998.64</v>
      </c>
      <c r="S1510" s="36">
        <f t="shared" si="165"/>
        <v>469811.76</v>
      </c>
      <c r="T1510" s="36">
        <f t="shared" si="166"/>
        <v>7655.1580800000002</v>
      </c>
      <c r="U1510" s="36">
        <f t="shared" si="167"/>
        <v>2894670.4419839997</v>
      </c>
    </row>
    <row r="1511" spans="1:21" s="27" customFormat="1" x14ac:dyDescent="0.2">
      <c r="A1511" s="13">
        <v>2017</v>
      </c>
      <c r="B1511" s="13" t="s">
        <v>17</v>
      </c>
      <c r="C1511" s="14"/>
      <c r="D1511" s="13" t="s">
        <v>83</v>
      </c>
      <c r="E1511" s="27" t="s">
        <v>44</v>
      </c>
      <c r="F1511" s="27" t="s">
        <v>139</v>
      </c>
      <c r="G1511" s="28" t="s">
        <v>99</v>
      </c>
      <c r="H1511" s="35">
        <v>20149</v>
      </c>
      <c r="I1511" s="27">
        <v>41</v>
      </c>
      <c r="J1511" s="30">
        <v>30</v>
      </c>
      <c r="K1511" s="35">
        <f t="shared" si="161"/>
        <v>671.63333333333333</v>
      </c>
      <c r="L1511" s="32">
        <v>35.5</v>
      </c>
      <c r="M1511" s="32">
        <v>4.0199999999999996</v>
      </c>
      <c r="N1511" s="32">
        <v>29.9</v>
      </c>
      <c r="O1511" s="33">
        <v>0.5393</v>
      </c>
      <c r="P1511" s="34">
        <f t="shared" si="162"/>
        <v>362.21185666666668</v>
      </c>
      <c r="Q1511" s="31">
        <f t="shared" si="163"/>
        <v>715289.5</v>
      </c>
      <c r="R1511" s="36">
        <f t="shared" si="164"/>
        <v>80998.98</v>
      </c>
      <c r="S1511" s="36">
        <f t="shared" si="165"/>
        <v>602455.1</v>
      </c>
      <c r="T1511" s="36">
        <f t="shared" si="166"/>
        <v>10866.3557</v>
      </c>
      <c r="U1511" s="36">
        <f t="shared" si="167"/>
        <v>7298206.6999766668</v>
      </c>
    </row>
    <row r="1512" spans="1:21" s="27" customFormat="1" x14ac:dyDescent="0.2">
      <c r="A1512" s="13">
        <v>2017</v>
      </c>
      <c r="B1512" s="13" t="s">
        <v>17</v>
      </c>
      <c r="C1512" s="14"/>
      <c r="D1512" s="13" t="s">
        <v>82</v>
      </c>
      <c r="E1512" s="27" t="s">
        <v>44</v>
      </c>
      <c r="F1512" s="27" t="s">
        <v>68</v>
      </c>
      <c r="G1512" s="28" t="s">
        <v>79</v>
      </c>
      <c r="H1512" s="35">
        <v>29204</v>
      </c>
      <c r="I1512" s="27">
        <v>59</v>
      </c>
      <c r="J1512" s="30">
        <v>32.340000000000003</v>
      </c>
      <c r="K1512" s="35">
        <f t="shared" si="161"/>
        <v>903.03030303030289</v>
      </c>
      <c r="L1512" s="32">
        <v>35</v>
      </c>
      <c r="M1512" s="32">
        <v>4.24</v>
      </c>
      <c r="N1512" s="32">
        <v>27.6</v>
      </c>
      <c r="O1512" s="33">
        <v>0.5272</v>
      </c>
      <c r="P1512" s="34">
        <f t="shared" si="162"/>
        <v>476.07757575757569</v>
      </c>
      <c r="Q1512" s="31">
        <f t="shared" si="163"/>
        <v>1022140</v>
      </c>
      <c r="R1512" s="36">
        <f t="shared" si="164"/>
        <v>123824.96000000001</v>
      </c>
      <c r="S1512" s="36">
        <f t="shared" si="165"/>
        <v>806030.4</v>
      </c>
      <c r="T1512" s="36">
        <f t="shared" si="166"/>
        <v>15396.3488</v>
      </c>
      <c r="U1512" s="36">
        <f t="shared" si="167"/>
        <v>13903369.52242424</v>
      </c>
    </row>
    <row r="1513" spans="1:21" s="27" customFormat="1" x14ac:dyDescent="0.2">
      <c r="A1513" s="13">
        <v>2017</v>
      </c>
      <c r="B1513" s="13" t="s">
        <v>17</v>
      </c>
      <c r="C1513" s="14"/>
      <c r="D1513" s="13" t="s">
        <v>82</v>
      </c>
      <c r="E1513" s="27" t="s">
        <v>44</v>
      </c>
      <c r="F1513" s="27" t="s">
        <v>68</v>
      </c>
      <c r="G1513" s="28" t="s">
        <v>99</v>
      </c>
      <c r="H1513" s="35">
        <v>49471</v>
      </c>
      <c r="I1513" s="27">
        <v>101</v>
      </c>
      <c r="J1513" s="30">
        <v>77</v>
      </c>
      <c r="K1513" s="35">
        <f t="shared" si="161"/>
        <v>642.48051948051943</v>
      </c>
      <c r="L1513" s="32">
        <v>34</v>
      </c>
      <c r="M1513" s="32">
        <v>4.8899999999999997</v>
      </c>
      <c r="N1513" s="32">
        <v>29.4</v>
      </c>
      <c r="O1513" s="33">
        <v>0.50609999999999999</v>
      </c>
      <c r="P1513" s="34">
        <f t="shared" si="162"/>
        <v>325.15939090909092</v>
      </c>
      <c r="Q1513" s="31">
        <f t="shared" si="163"/>
        <v>1682014</v>
      </c>
      <c r="R1513" s="36">
        <f t="shared" si="164"/>
        <v>241913.18999999997</v>
      </c>
      <c r="S1513" s="36">
        <f t="shared" si="165"/>
        <v>1454447.4</v>
      </c>
      <c r="T1513" s="36">
        <f t="shared" si="166"/>
        <v>25037.273099999999</v>
      </c>
      <c r="U1513" s="36">
        <f t="shared" si="167"/>
        <v>16085960.227663636</v>
      </c>
    </row>
    <row r="1514" spans="1:21" s="27" customFormat="1" x14ac:dyDescent="0.2">
      <c r="A1514" s="13">
        <v>2017</v>
      </c>
      <c r="B1514" s="13" t="s">
        <v>17</v>
      </c>
      <c r="C1514" s="14"/>
      <c r="D1514" s="13" t="s">
        <v>82</v>
      </c>
      <c r="E1514" s="27" t="s">
        <v>44</v>
      </c>
      <c r="F1514" s="27" t="s">
        <v>68</v>
      </c>
      <c r="G1514" s="28" t="s">
        <v>87</v>
      </c>
      <c r="H1514" s="35">
        <v>29898</v>
      </c>
      <c r="I1514" s="27">
        <v>62</v>
      </c>
      <c r="J1514" s="30">
        <v>45.5</v>
      </c>
      <c r="K1514" s="35">
        <f t="shared" si="161"/>
        <v>657.09890109890114</v>
      </c>
      <c r="L1514" s="32">
        <v>34</v>
      </c>
      <c r="M1514" s="32">
        <v>4.8600000000000003</v>
      </c>
      <c r="N1514" s="32">
        <v>30</v>
      </c>
      <c r="O1514" s="33">
        <v>0.5101</v>
      </c>
      <c r="P1514" s="34">
        <f t="shared" si="162"/>
        <v>335.18614945054946</v>
      </c>
      <c r="Q1514" s="31">
        <f t="shared" si="163"/>
        <v>1016532</v>
      </c>
      <c r="R1514" s="36">
        <f t="shared" si="164"/>
        <v>145304.28</v>
      </c>
      <c r="S1514" s="36">
        <f t="shared" si="165"/>
        <v>896940</v>
      </c>
      <c r="T1514" s="36">
        <f t="shared" si="166"/>
        <v>15250.969800000001</v>
      </c>
      <c r="U1514" s="36">
        <f t="shared" si="167"/>
        <v>10021395.496272529</v>
      </c>
    </row>
    <row r="1515" spans="1:21" s="27" customFormat="1" x14ac:dyDescent="0.2">
      <c r="A1515" s="13">
        <v>2017</v>
      </c>
      <c r="B1515" s="13" t="s">
        <v>17</v>
      </c>
      <c r="C1515" s="14"/>
      <c r="D1515" s="13" t="s">
        <v>83</v>
      </c>
      <c r="E1515" s="27" t="s">
        <v>44</v>
      </c>
      <c r="F1515" s="27" t="s">
        <v>76</v>
      </c>
      <c r="G1515" s="28" t="s">
        <v>99</v>
      </c>
      <c r="H1515" s="35">
        <v>46321</v>
      </c>
      <c r="I1515" s="27">
        <v>95</v>
      </c>
      <c r="J1515" s="30">
        <v>56</v>
      </c>
      <c r="K1515" s="35">
        <f t="shared" si="161"/>
        <v>827.16071428571433</v>
      </c>
      <c r="L1515" s="32">
        <v>34.6</v>
      </c>
      <c r="M1515" s="32">
        <v>4.2699999999999996</v>
      </c>
      <c r="N1515" s="32">
        <v>26.7</v>
      </c>
      <c r="O1515" s="33">
        <v>0.49419999999999997</v>
      </c>
      <c r="P1515" s="34">
        <f t="shared" si="162"/>
        <v>408.78282499999995</v>
      </c>
      <c r="Q1515" s="31">
        <f t="shared" si="163"/>
        <v>1602706.6</v>
      </c>
      <c r="R1515" s="36">
        <f t="shared" si="164"/>
        <v>197790.66999999998</v>
      </c>
      <c r="S1515" s="36">
        <f t="shared" si="165"/>
        <v>1236770.7</v>
      </c>
      <c r="T1515" s="36">
        <f t="shared" si="166"/>
        <v>22891.838199999998</v>
      </c>
      <c r="U1515" s="36">
        <f t="shared" si="167"/>
        <v>18935229.236824997</v>
      </c>
    </row>
    <row r="1516" spans="1:21" s="27" customFormat="1" x14ac:dyDescent="0.2">
      <c r="A1516" s="13">
        <v>2017</v>
      </c>
      <c r="B1516" s="13" t="s">
        <v>17</v>
      </c>
      <c r="C1516" s="14"/>
      <c r="D1516" s="13" t="s">
        <v>83</v>
      </c>
      <c r="E1516" s="27" t="s">
        <v>44</v>
      </c>
      <c r="F1516" s="27" t="s">
        <v>76</v>
      </c>
      <c r="G1516" s="28" t="s">
        <v>99</v>
      </c>
      <c r="H1516" s="35">
        <v>31906</v>
      </c>
      <c r="I1516" s="27">
        <v>65</v>
      </c>
      <c r="J1516" s="30">
        <v>50</v>
      </c>
      <c r="K1516" s="35">
        <f t="shared" si="161"/>
        <v>638.12</v>
      </c>
      <c r="L1516" s="32">
        <v>32.4</v>
      </c>
      <c r="M1516" s="32">
        <v>3.91</v>
      </c>
      <c r="N1516" s="32">
        <v>28.2</v>
      </c>
      <c r="O1516" s="33">
        <v>0.47060000000000002</v>
      </c>
      <c r="P1516" s="34">
        <f t="shared" si="162"/>
        <v>300.29927200000003</v>
      </c>
      <c r="Q1516" s="31">
        <f t="shared" si="163"/>
        <v>1033754.3999999999</v>
      </c>
      <c r="R1516" s="36">
        <f t="shared" si="164"/>
        <v>124752.46</v>
      </c>
      <c r="S1516" s="36">
        <f t="shared" si="165"/>
        <v>899749.2</v>
      </c>
      <c r="T1516" s="36">
        <f t="shared" si="166"/>
        <v>15014.963600000001</v>
      </c>
      <c r="U1516" s="36">
        <f t="shared" si="167"/>
        <v>9581348.5724320002</v>
      </c>
    </row>
    <row r="1517" spans="1:21" s="27" customFormat="1" x14ac:dyDescent="0.2">
      <c r="A1517" s="13">
        <v>2017</v>
      </c>
      <c r="B1517" s="13" t="s">
        <v>17</v>
      </c>
      <c r="C1517" s="14"/>
      <c r="D1517" s="13" t="s">
        <v>83</v>
      </c>
      <c r="E1517" s="27" t="s">
        <v>44</v>
      </c>
      <c r="F1517" s="27" t="s">
        <v>76</v>
      </c>
      <c r="G1517" s="28" t="s">
        <v>99</v>
      </c>
      <c r="H1517" s="35">
        <v>27953</v>
      </c>
      <c r="I1517" s="27">
        <v>57</v>
      </c>
      <c r="J1517" s="30">
        <v>36</v>
      </c>
      <c r="K1517" s="35">
        <f t="shared" si="161"/>
        <v>776.47222222222217</v>
      </c>
      <c r="L1517" s="32">
        <v>32.299999999999997</v>
      </c>
      <c r="M1517" s="32">
        <v>4.26</v>
      </c>
      <c r="N1517" s="32">
        <v>27.9</v>
      </c>
      <c r="O1517" s="33">
        <v>0.46960000000000002</v>
      </c>
      <c r="P1517" s="34">
        <f t="shared" si="162"/>
        <v>364.63135555555556</v>
      </c>
      <c r="Q1517" s="31">
        <f t="shared" si="163"/>
        <v>902881.89999999991</v>
      </c>
      <c r="R1517" s="36">
        <f t="shared" si="164"/>
        <v>119079.78</v>
      </c>
      <c r="S1517" s="36">
        <f t="shared" si="165"/>
        <v>779888.7</v>
      </c>
      <c r="T1517" s="36">
        <f t="shared" si="166"/>
        <v>13126.728800000001</v>
      </c>
      <c r="U1517" s="36">
        <f t="shared" si="167"/>
        <v>10192540.281844445</v>
      </c>
    </row>
    <row r="1518" spans="1:21" s="27" customFormat="1" x14ac:dyDescent="0.2">
      <c r="A1518" s="13">
        <v>2017</v>
      </c>
      <c r="B1518" s="13" t="s">
        <v>17</v>
      </c>
      <c r="C1518" s="14"/>
      <c r="D1518" s="13" t="s">
        <v>83</v>
      </c>
      <c r="E1518" s="27" t="s">
        <v>44</v>
      </c>
      <c r="F1518" s="27" t="s">
        <v>76</v>
      </c>
      <c r="G1518" s="28" t="s">
        <v>87</v>
      </c>
      <c r="H1518" s="35">
        <v>148314</v>
      </c>
      <c r="I1518" s="27">
        <v>302</v>
      </c>
      <c r="J1518" s="30">
        <v>176</v>
      </c>
      <c r="K1518" s="35">
        <f t="shared" si="161"/>
        <v>842.69318181818187</v>
      </c>
      <c r="L1518" s="32">
        <v>32.200000000000003</v>
      </c>
      <c r="M1518" s="32">
        <v>3.83</v>
      </c>
      <c r="N1518" s="32">
        <v>26.7</v>
      </c>
      <c r="O1518" s="33">
        <v>0.4607</v>
      </c>
      <c r="P1518" s="34">
        <f t="shared" si="162"/>
        <v>388.22874886363638</v>
      </c>
      <c r="Q1518" s="31">
        <f t="shared" si="163"/>
        <v>4775710.8000000007</v>
      </c>
      <c r="R1518" s="36">
        <f t="shared" si="164"/>
        <v>568042.62</v>
      </c>
      <c r="S1518" s="36">
        <f t="shared" si="165"/>
        <v>3959983.8</v>
      </c>
      <c r="T1518" s="36">
        <f t="shared" si="166"/>
        <v>68328.2598</v>
      </c>
      <c r="U1518" s="36">
        <f t="shared" si="167"/>
        <v>57579758.658961363</v>
      </c>
    </row>
    <row r="1519" spans="1:21" s="27" customFormat="1" x14ac:dyDescent="0.2">
      <c r="A1519" s="13">
        <v>2017</v>
      </c>
      <c r="B1519" s="13" t="s">
        <v>17</v>
      </c>
      <c r="C1519" s="14"/>
      <c r="D1519" s="13" t="s">
        <v>83</v>
      </c>
      <c r="E1519" s="27" t="s">
        <v>44</v>
      </c>
      <c r="F1519" s="27" t="s">
        <v>76</v>
      </c>
      <c r="G1519" s="28" t="s">
        <v>99</v>
      </c>
      <c r="H1519" s="35">
        <v>68939</v>
      </c>
      <c r="I1519" s="27">
        <v>141</v>
      </c>
      <c r="J1519" s="30">
        <v>97</v>
      </c>
      <c r="K1519" s="35">
        <f t="shared" si="161"/>
        <v>710.71134020618558</v>
      </c>
      <c r="L1519" s="32">
        <v>32.299999999999997</v>
      </c>
      <c r="M1519" s="32">
        <v>3.93</v>
      </c>
      <c r="N1519" s="32">
        <v>27.2</v>
      </c>
      <c r="O1519" s="33">
        <v>0.46539999999999998</v>
      </c>
      <c r="P1519" s="34">
        <f t="shared" si="162"/>
        <v>330.76505773195873</v>
      </c>
      <c r="Q1519" s="31">
        <f t="shared" si="163"/>
        <v>2226729.6999999997</v>
      </c>
      <c r="R1519" s="36">
        <f t="shared" si="164"/>
        <v>270930.27</v>
      </c>
      <c r="S1519" s="36">
        <f t="shared" si="165"/>
        <v>1875140.8</v>
      </c>
      <c r="T1519" s="36">
        <f t="shared" si="166"/>
        <v>32084.210599999999</v>
      </c>
      <c r="U1519" s="36">
        <f t="shared" si="167"/>
        <v>22802612.314983502</v>
      </c>
    </row>
    <row r="1520" spans="1:21" s="27" customFormat="1" x14ac:dyDescent="0.2">
      <c r="A1520" s="13">
        <v>2017</v>
      </c>
      <c r="B1520" s="13" t="s">
        <v>17</v>
      </c>
      <c r="C1520" s="14"/>
      <c r="D1520" s="13" t="s">
        <v>83</v>
      </c>
      <c r="E1520" s="27" t="s">
        <v>44</v>
      </c>
      <c r="F1520" s="27" t="s">
        <v>76</v>
      </c>
      <c r="G1520" s="28" t="s">
        <v>99</v>
      </c>
      <c r="H1520" s="35">
        <v>55411</v>
      </c>
      <c r="I1520" s="27">
        <v>112</v>
      </c>
      <c r="J1520" s="30">
        <v>73</v>
      </c>
      <c r="K1520" s="35">
        <f t="shared" si="161"/>
        <v>759.05479452054794</v>
      </c>
      <c r="L1520" s="32">
        <v>32</v>
      </c>
      <c r="M1520" s="32">
        <v>3.99</v>
      </c>
      <c r="N1520" s="32">
        <v>27.4</v>
      </c>
      <c r="O1520" s="33">
        <v>0.46089999999999998</v>
      </c>
      <c r="P1520" s="34">
        <f t="shared" si="162"/>
        <v>349.84835479452056</v>
      </c>
      <c r="Q1520" s="31">
        <f t="shared" si="163"/>
        <v>1773152</v>
      </c>
      <c r="R1520" s="36">
        <f t="shared" si="164"/>
        <v>221089.89</v>
      </c>
      <c r="S1520" s="36">
        <f t="shared" si="165"/>
        <v>1518261.4</v>
      </c>
      <c r="T1520" s="36">
        <f t="shared" si="166"/>
        <v>25538.929899999999</v>
      </c>
      <c r="U1520" s="36">
        <f t="shared" si="167"/>
        <v>19385447.187519178</v>
      </c>
    </row>
    <row r="1521" spans="1:21" s="27" customFormat="1" x14ac:dyDescent="0.2">
      <c r="A1521" s="13">
        <v>2017</v>
      </c>
      <c r="B1521" s="13" t="s">
        <v>17</v>
      </c>
      <c r="C1521" s="14"/>
      <c r="D1521" s="13" t="s">
        <v>83</v>
      </c>
      <c r="E1521" s="27" t="s">
        <v>44</v>
      </c>
      <c r="F1521" s="27" t="s">
        <v>76</v>
      </c>
      <c r="G1521" s="28" t="s">
        <v>99</v>
      </c>
      <c r="H1521" s="35">
        <v>141917</v>
      </c>
      <c r="I1521" s="27">
        <v>290</v>
      </c>
      <c r="J1521" s="30">
        <v>144</v>
      </c>
      <c r="K1521" s="35">
        <f t="shared" si="161"/>
        <v>985.53472222222217</v>
      </c>
      <c r="L1521" s="32">
        <v>33.200000000000003</v>
      </c>
      <c r="M1521" s="32">
        <v>3.83</v>
      </c>
      <c r="N1521" s="32">
        <v>29.4</v>
      </c>
      <c r="O1521" s="33">
        <v>0.48409999999999997</v>
      </c>
      <c r="P1521" s="34">
        <f t="shared" si="162"/>
        <v>477.09735902777771</v>
      </c>
      <c r="Q1521" s="31">
        <f t="shared" si="163"/>
        <v>4711644.4000000004</v>
      </c>
      <c r="R1521" s="36">
        <f t="shared" si="164"/>
        <v>543542.11</v>
      </c>
      <c r="S1521" s="36">
        <f t="shared" si="165"/>
        <v>4172359.8</v>
      </c>
      <c r="T1521" s="36">
        <f t="shared" si="166"/>
        <v>68702.01969999999</v>
      </c>
      <c r="U1521" s="36">
        <f t="shared" si="167"/>
        <v>67708225.90114513</v>
      </c>
    </row>
    <row r="1522" spans="1:21" s="27" customFormat="1" x14ac:dyDescent="0.2">
      <c r="A1522" s="13">
        <v>2017</v>
      </c>
      <c r="B1522" s="13" t="s">
        <v>17</v>
      </c>
      <c r="C1522" s="14"/>
      <c r="D1522" s="13" t="s">
        <v>83</v>
      </c>
      <c r="E1522" s="27" t="s">
        <v>44</v>
      </c>
      <c r="F1522" s="27" t="s">
        <v>76</v>
      </c>
      <c r="G1522" s="28" t="s">
        <v>78</v>
      </c>
      <c r="H1522" s="35">
        <v>60567</v>
      </c>
      <c r="I1522" s="27">
        <v>124</v>
      </c>
      <c r="J1522" s="30">
        <v>54</v>
      </c>
      <c r="K1522" s="35">
        <f t="shared" si="161"/>
        <v>1121.6111111111111</v>
      </c>
      <c r="L1522" s="32">
        <v>32.700000000000003</v>
      </c>
      <c r="M1522" s="32">
        <v>3.51</v>
      </c>
      <c r="N1522" s="32">
        <v>27.5</v>
      </c>
      <c r="O1522" s="33">
        <v>0.4703</v>
      </c>
      <c r="P1522" s="34">
        <f t="shared" si="162"/>
        <v>527.49370555555561</v>
      </c>
      <c r="Q1522" s="31">
        <f t="shared" si="163"/>
        <v>1980540.9000000001</v>
      </c>
      <c r="R1522" s="36">
        <f t="shared" si="164"/>
        <v>212590.16999999998</v>
      </c>
      <c r="S1522" s="36">
        <f t="shared" si="165"/>
        <v>1665592.5</v>
      </c>
      <c r="T1522" s="36">
        <f t="shared" si="166"/>
        <v>28484.660100000001</v>
      </c>
      <c r="U1522" s="36">
        <f t="shared" si="167"/>
        <v>31948711.264383335</v>
      </c>
    </row>
    <row r="1523" spans="1:21" s="27" customFormat="1" x14ac:dyDescent="0.2">
      <c r="A1523" s="13">
        <v>2017</v>
      </c>
      <c r="B1523" s="13" t="s">
        <v>17</v>
      </c>
      <c r="C1523" s="14"/>
      <c r="D1523" s="13" t="s">
        <v>83</v>
      </c>
      <c r="E1523" s="27" t="s">
        <v>44</v>
      </c>
      <c r="F1523" s="27" t="s">
        <v>76</v>
      </c>
      <c r="G1523" s="28" t="s">
        <v>78</v>
      </c>
      <c r="H1523" s="35">
        <v>102648</v>
      </c>
      <c r="I1523" s="27">
        <v>210</v>
      </c>
      <c r="J1523" s="30">
        <v>136</v>
      </c>
      <c r="K1523" s="35">
        <f t="shared" si="161"/>
        <v>754.76470588235293</v>
      </c>
      <c r="L1523" s="32">
        <v>32.700000000000003</v>
      </c>
      <c r="M1523" s="32">
        <v>3.53</v>
      </c>
      <c r="N1523" s="32">
        <v>27.2</v>
      </c>
      <c r="O1523" s="33">
        <v>0.4652</v>
      </c>
      <c r="P1523" s="34">
        <f t="shared" si="162"/>
        <v>351.11654117647061</v>
      </c>
      <c r="Q1523" s="31">
        <f t="shared" si="163"/>
        <v>3356589.6</v>
      </c>
      <c r="R1523" s="36">
        <f t="shared" si="164"/>
        <v>362347.44</v>
      </c>
      <c r="S1523" s="36">
        <f t="shared" si="165"/>
        <v>2792025.6</v>
      </c>
      <c r="T1523" s="36">
        <f t="shared" si="166"/>
        <v>47751.849600000001</v>
      </c>
      <c r="U1523" s="36">
        <f t="shared" si="167"/>
        <v>36041410.718682356</v>
      </c>
    </row>
    <row r="1524" spans="1:21" s="27" customFormat="1" x14ac:dyDescent="0.2">
      <c r="A1524" s="13">
        <v>2017</v>
      </c>
      <c r="B1524" s="13" t="s">
        <v>17</v>
      </c>
      <c r="C1524" s="14"/>
      <c r="D1524" s="13" t="s">
        <v>83</v>
      </c>
      <c r="E1524" s="27" t="s">
        <v>44</v>
      </c>
      <c r="F1524" s="27" t="s">
        <v>76</v>
      </c>
      <c r="G1524" s="28" t="s">
        <v>78</v>
      </c>
      <c r="H1524" s="35">
        <v>53083</v>
      </c>
      <c r="I1524" s="27">
        <v>109</v>
      </c>
      <c r="J1524" s="30">
        <v>68</v>
      </c>
      <c r="K1524" s="35">
        <f t="shared" si="161"/>
        <v>780.63235294117646</v>
      </c>
      <c r="L1524" s="32">
        <v>32.4</v>
      </c>
      <c r="M1524" s="32">
        <v>3.43</v>
      </c>
      <c r="N1524" s="32">
        <v>26.5</v>
      </c>
      <c r="O1524" s="33">
        <v>0.45069999999999999</v>
      </c>
      <c r="P1524" s="34">
        <f t="shared" si="162"/>
        <v>351.83100147058821</v>
      </c>
      <c r="Q1524" s="31">
        <f t="shared" si="163"/>
        <v>1719889.2</v>
      </c>
      <c r="R1524" s="36">
        <f t="shared" si="164"/>
        <v>182074.69</v>
      </c>
      <c r="S1524" s="36">
        <f t="shared" si="165"/>
        <v>1406699.5</v>
      </c>
      <c r="T1524" s="36">
        <f t="shared" si="166"/>
        <v>23924.508099999999</v>
      </c>
      <c r="U1524" s="36">
        <f t="shared" si="167"/>
        <v>18676245.051063232</v>
      </c>
    </row>
    <row r="1525" spans="1:21" s="27" customFormat="1" x14ac:dyDescent="0.2">
      <c r="A1525" s="13">
        <v>2017</v>
      </c>
      <c r="B1525" s="13" t="s">
        <v>17</v>
      </c>
      <c r="C1525" s="14"/>
      <c r="D1525" s="13" t="s">
        <v>83</v>
      </c>
      <c r="E1525" s="27" t="s">
        <v>44</v>
      </c>
      <c r="F1525" s="27" t="s">
        <v>76</v>
      </c>
      <c r="G1525" s="28" t="s">
        <v>88</v>
      </c>
      <c r="H1525" s="35">
        <v>68598</v>
      </c>
      <c r="I1525" s="27">
        <v>141</v>
      </c>
      <c r="J1525" s="30">
        <v>65</v>
      </c>
      <c r="K1525" s="35">
        <f t="shared" si="161"/>
        <v>1055.3538461538462</v>
      </c>
      <c r="L1525" s="32">
        <v>33.700000000000003</v>
      </c>
      <c r="M1525" s="32">
        <v>4.12</v>
      </c>
      <c r="N1525" s="32">
        <v>30.3</v>
      </c>
      <c r="O1525" s="33">
        <v>0.49859999999999999</v>
      </c>
      <c r="P1525" s="34">
        <f t="shared" si="162"/>
        <v>526.19942769230772</v>
      </c>
      <c r="Q1525" s="31">
        <f t="shared" si="163"/>
        <v>2311752.6</v>
      </c>
      <c r="R1525" s="36">
        <f t="shared" si="164"/>
        <v>282623.76</v>
      </c>
      <c r="S1525" s="36">
        <f t="shared" si="165"/>
        <v>2078519.4000000001</v>
      </c>
      <c r="T1525" s="36">
        <f t="shared" si="166"/>
        <v>34202.962800000001</v>
      </c>
      <c r="U1525" s="36">
        <f t="shared" si="167"/>
        <v>36096228.340836927</v>
      </c>
    </row>
    <row r="1526" spans="1:21" s="27" customFormat="1" x14ac:dyDescent="0.2">
      <c r="A1526" s="13">
        <v>2017</v>
      </c>
      <c r="B1526" s="13" t="s">
        <v>17</v>
      </c>
      <c r="C1526" s="14"/>
      <c r="D1526" s="13" t="s">
        <v>83</v>
      </c>
      <c r="E1526" s="27" t="s">
        <v>44</v>
      </c>
      <c r="F1526" s="27" t="s">
        <v>76</v>
      </c>
      <c r="G1526" s="28" t="s">
        <v>87</v>
      </c>
      <c r="H1526" s="35">
        <v>37675</v>
      </c>
      <c r="I1526" s="27">
        <v>79</v>
      </c>
      <c r="J1526" s="30">
        <v>57.6</v>
      </c>
      <c r="K1526" s="35">
        <f t="shared" si="161"/>
        <v>654.07986111111109</v>
      </c>
      <c r="L1526" s="32">
        <v>32.5</v>
      </c>
      <c r="M1526" s="32">
        <v>4.2699999999999996</v>
      </c>
      <c r="N1526" s="32">
        <v>26.1</v>
      </c>
      <c r="O1526" s="33">
        <v>0.43809999999999999</v>
      </c>
      <c r="P1526" s="34">
        <f t="shared" si="162"/>
        <v>286.55238715277778</v>
      </c>
      <c r="Q1526" s="31">
        <f t="shared" si="163"/>
        <v>1224437.5</v>
      </c>
      <c r="R1526" s="36">
        <f t="shared" si="164"/>
        <v>160872.24999999997</v>
      </c>
      <c r="S1526" s="36">
        <f t="shared" si="165"/>
        <v>983317.5</v>
      </c>
      <c r="T1526" s="36">
        <f t="shared" si="166"/>
        <v>16505.4175</v>
      </c>
      <c r="U1526" s="36">
        <f t="shared" si="167"/>
        <v>10795861.185980903</v>
      </c>
    </row>
    <row r="1527" spans="1:21" s="27" customFormat="1" x14ac:dyDescent="0.2">
      <c r="A1527" s="13">
        <v>2017</v>
      </c>
      <c r="B1527" s="13" t="s">
        <v>17</v>
      </c>
      <c r="C1527" s="14"/>
      <c r="D1527" s="13" t="s">
        <v>83</v>
      </c>
      <c r="E1527" s="27" t="s">
        <v>44</v>
      </c>
      <c r="F1527" s="27" t="s">
        <v>76</v>
      </c>
      <c r="G1527" s="28" t="s">
        <v>99</v>
      </c>
      <c r="H1527" s="35">
        <v>68939</v>
      </c>
      <c r="I1527" s="27">
        <v>141</v>
      </c>
      <c r="J1527" s="30">
        <v>100</v>
      </c>
      <c r="K1527" s="35">
        <f t="shared" si="161"/>
        <v>689.39</v>
      </c>
      <c r="L1527" s="32">
        <v>32.299999999999997</v>
      </c>
      <c r="M1527" s="32">
        <v>3.93</v>
      </c>
      <c r="N1527" s="32">
        <v>27.2</v>
      </c>
      <c r="O1527" s="33">
        <v>0.46539999999999998</v>
      </c>
      <c r="P1527" s="34">
        <f t="shared" si="162"/>
        <v>320.842106</v>
      </c>
      <c r="Q1527" s="31">
        <f t="shared" si="163"/>
        <v>2226729.6999999997</v>
      </c>
      <c r="R1527" s="36">
        <f t="shared" si="164"/>
        <v>270930.27</v>
      </c>
      <c r="S1527" s="36">
        <f t="shared" si="165"/>
        <v>1875140.8</v>
      </c>
      <c r="T1527" s="36">
        <f t="shared" si="166"/>
        <v>32084.210599999999</v>
      </c>
      <c r="U1527" s="36">
        <f t="shared" si="167"/>
        <v>22118533.945533998</v>
      </c>
    </row>
    <row r="1528" spans="1:21" s="27" customFormat="1" x14ac:dyDescent="0.2">
      <c r="A1528" s="13">
        <v>2017</v>
      </c>
      <c r="B1528" s="13" t="s">
        <v>17</v>
      </c>
      <c r="C1528" s="14"/>
      <c r="D1528" s="13" t="s">
        <v>83</v>
      </c>
      <c r="E1528" s="27" t="s">
        <v>44</v>
      </c>
      <c r="F1528" s="27" t="s">
        <v>76</v>
      </c>
      <c r="G1528" s="28" t="s">
        <v>87</v>
      </c>
      <c r="H1528" s="35">
        <v>42771</v>
      </c>
      <c r="I1528" s="27">
        <v>87</v>
      </c>
      <c r="J1528" s="30">
        <v>76</v>
      </c>
      <c r="K1528" s="35">
        <f t="shared" si="161"/>
        <v>562.77631578947364</v>
      </c>
      <c r="L1528" s="32">
        <v>33.9</v>
      </c>
      <c r="M1528" s="32">
        <v>4.45</v>
      </c>
      <c r="N1528" s="32">
        <v>28.2</v>
      </c>
      <c r="O1528" s="33">
        <v>0.49409999999999998</v>
      </c>
      <c r="P1528" s="34">
        <f t="shared" si="162"/>
        <v>278.06777763157896</v>
      </c>
      <c r="Q1528" s="31">
        <f t="shared" si="163"/>
        <v>1449936.9</v>
      </c>
      <c r="R1528" s="36">
        <f t="shared" si="164"/>
        <v>190330.95</v>
      </c>
      <c r="S1528" s="36">
        <f t="shared" si="165"/>
        <v>1206142.2</v>
      </c>
      <c r="T1528" s="36">
        <f t="shared" si="166"/>
        <v>21133.151099999999</v>
      </c>
      <c r="U1528" s="36">
        <f t="shared" si="167"/>
        <v>11893236.917080265</v>
      </c>
    </row>
    <row r="1529" spans="1:21" s="27" customFormat="1" x14ac:dyDescent="0.2">
      <c r="A1529" s="13">
        <v>2017</v>
      </c>
      <c r="B1529" s="13" t="s">
        <v>17</v>
      </c>
      <c r="C1529" s="14"/>
      <c r="D1529" s="13" t="s">
        <v>83</v>
      </c>
      <c r="E1529" s="27" t="s">
        <v>44</v>
      </c>
      <c r="F1529" s="27" t="s">
        <v>76</v>
      </c>
      <c r="G1529" s="28" t="s">
        <v>99</v>
      </c>
      <c r="H1529" s="35">
        <v>49250</v>
      </c>
      <c r="I1529" s="27">
        <v>99</v>
      </c>
      <c r="J1529" s="30">
        <v>73.37</v>
      </c>
      <c r="K1529" s="35">
        <f t="shared" si="161"/>
        <v>671.25528145018393</v>
      </c>
      <c r="L1529" s="32">
        <v>33.1</v>
      </c>
      <c r="M1529" s="32">
        <v>4.08</v>
      </c>
      <c r="N1529" s="32">
        <v>27.7</v>
      </c>
      <c r="O1529" s="33">
        <v>0.44309999999999999</v>
      </c>
      <c r="P1529" s="34">
        <f t="shared" si="162"/>
        <v>297.43321521057652</v>
      </c>
      <c r="Q1529" s="31">
        <f t="shared" si="163"/>
        <v>1630175</v>
      </c>
      <c r="R1529" s="36">
        <f t="shared" si="164"/>
        <v>200940</v>
      </c>
      <c r="S1529" s="36">
        <f t="shared" si="165"/>
        <v>1364225</v>
      </c>
      <c r="T1529" s="36">
        <f t="shared" si="166"/>
        <v>21822.674999999999</v>
      </c>
      <c r="U1529" s="36">
        <f t="shared" si="167"/>
        <v>14648585.849120894</v>
      </c>
    </row>
    <row r="1530" spans="1:21" s="27" customFormat="1" x14ac:dyDescent="0.2">
      <c r="A1530" s="13">
        <v>2017</v>
      </c>
      <c r="B1530" s="13" t="s">
        <v>17</v>
      </c>
      <c r="C1530" s="14"/>
      <c r="D1530" s="13" t="s">
        <v>83</v>
      </c>
      <c r="E1530" s="27" t="s">
        <v>44</v>
      </c>
      <c r="F1530" s="27" t="s">
        <v>76</v>
      </c>
      <c r="G1530" s="28" t="s">
        <v>79</v>
      </c>
      <c r="H1530" s="35">
        <v>28461</v>
      </c>
      <c r="I1530" s="27">
        <v>57</v>
      </c>
      <c r="J1530" s="30">
        <v>52.8</v>
      </c>
      <c r="K1530" s="35">
        <f t="shared" si="161"/>
        <v>539.03409090909099</v>
      </c>
      <c r="L1530" s="32">
        <v>34.4</v>
      </c>
      <c r="M1530" s="32">
        <v>4.12</v>
      </c>
      <c r="N1530" s="32">
        <v>26.2</v>
      </c>
      <c r="O1530" s="33">
        <v>0.49909999999999999</v>
      </c>
      <c r="P1530" s="34">
        <f t="shared" si="162"/>
        <v>269.0319147727273</v>
      </c>
      <c r="Q1530" s="31">
        <f t="shared" si="163"/>
        <v>979058.39999999991</v>
      </c>
      <c r="R1530" s="36">
        <f t="shared" si="164"/>
        <v>117259.32</v>
      </c>
      <c r="S1530" s="36">
        <f t="shared" si="165"/>
        <v>745678.2</v>
      </c>
      <c r="T1530" s="36">
        <f t="shared" si="166"/>
        <v>14204.8851</v>
      </c>
      <c r="U1530" s="36">
        <f t="shared" si="167"/>
        <v>7656917.326346592</v>
      </c>
    </row>
    <row r="1531" spans="1:21" s="27" customFormat="1" x14ac:dyDescent="0.2">
      <c r="A1531" s="13">
        <v>2017</v>
      </c>
      <c r="B1531" s="13" t="s">
        <v>17</v>
      </c>
      <c r="C1531" s="14"/>
      <c r="D1531" s="13" t="s">
        <v>83</v>
      </c>
      <c r="E1531" s="27" t="s">
        <v>44</v>
      </c>
      <c r="F1531" s="27" t="s">
        <v>76</v>
      </c>
      <c r="G1531" s="28" t="s">
        <v>79</v>
      </c>
      <c r="H1531" s="35">
        <v>24154</v>
      </c>
      <c r="I1531" s="27">
        <v>48</v>
      </c>
      <c r="J1531" s="30">
        <v>52.8</v>
      </c>
      <c r="K1531" s="35">
        <f t="shared" si="161"/>
        <v>457.46212121212125</v>
      </c>
      <c r="L1531" s="32">
        <v>34.1</v>
      </c>
      <c r="M1531" s="32">
        <v>4.0999999999999996</v>
      </c>
      <c r="N1531" s="32">
        <v>26.1</v>
      </c>
      <c r="O1531" s="33">
        <v>0.49469999999999997</v>
      </c>
      <c r="P1531" s="34">
        <f t="shared" si="162"/>
        <v>226.30651136363639</v>
      </c>
      <c r="Q1531" s="31">
        <f t="shared" si="163"/>
        <v>823651.4</v>
      </c>
      <c r="R1531" s="36">
        <f t="shared" si="164"/>
        <v>99031.4</v>
      </c>
      <c r="S1531" s="36">
        <f t="shared" si="165"/>
        <v>630419.4</v>
      </c>
      <c r="T1531" s="36">
        <f t="shared" si="166"/>
        <v>11948.9838</v>
      </c>
      <c r="U1531" s="36">
        <f t="shared" si="167"/>
        <v>5466207.4754772736</v>
      </c>
    </row>
    <row r="1532" spans="1:21" s="27" customFormat="1" x14ac:dyDescent="0.2">
      <c r="A1532" s="13">
        <v>2017</v>
      </c>
      <c r="B1532" s="13" t="s">
        <v>17</v>
      </c>
      <c r="C1532" s="14"/>
      <c r="D1532" s="13" t="s">
        <v>83</v>
      </c>
      <c r="E1532" s="27" t="s">
        <v>44</v>
      </c>
      <c r="F1532" s="27" t="s">
        <v>76</v>
      </c>
      <c r="G1532" s="28" t="s">
        <v>79</v>
      </c>
      <c r="H1532" s="35">
        <v>14373</v>
      </c>
      <c r="I1532" s="27">
        <v>28</v>
      </c>
      <c r="J1532" s="30">
        <v>29</v>
      </c>
      <c r="K1532" s="35">
        <f t="shared" si="161"/>
        <v>495.62068965517244</v>
      </c>
      <c r="L1532" s="32">
        <v>33.5</v>
      </c>
      <c r="M1532" s="32">
        <v>3.98</v>
      </c>
      <c r="N1532" s="32">
        <v>26.9</v>
      </c>
      <c r="O1532" s="33">
        <v>0.48309999999999997</v>
      </c>
      <c r="P1532" s="34">
        <f t="shared" si="162"/>
        <v>239.43435517241377</v>
      </c>
      <c r="Q1532" s="31">
        <f t="shared" si="163"/>
        <v>481495.5</v>
      </c>
      <c r="R1532" s="36">
        <f t="shared" si="164"/>
        <v>57204.54</v>
      </c>
      <c r="S1532" s="36">
        <f t="shared" si="165"/>
        <v>386633.69999999995</v>
      </c>
      <c r="T1532" s="36">
        <f t="shared" si="166"/>
        <v>6943.5962999999992</v>
      </c>
      <c r="U1532" s="36">
        <f t="shared" si="167"/>
        <v>3441389.986893103</v>
      </c>
    </row>
    <row r="1533" spans="1:21" s="27" customFormat="1" x14ac:dyDescent="0.2">
      <c r="A1533" s="13">
        <v>2017</v>
      </c>
      <c r="B1533" s="13" t="s">
        <v>17</v>
      </c>
      <c r="C1533" s="14"/>
      <c r="D1533" s="13" t="s">
        <v>82</v>
      </c>
      <c r="E1533" s="27" t="s">
        <v>44</v>
      </c>
      <c r="F1533" s="27" t="s">
        <v>94</v>
      </c>
      <c r="G1533" s="28" t="s">
        <v>79</v>
      </c>
      <c r="H1533" s="35">
        <v>233065</v>
      </c>
      <c r="I1533" s="27">
        <v>480</v>
      </c>
      <c r="J1533" s="30">
        <v>345</v>
      </c>
      <c r="K1533" s="35">
        <f t="shared" si="161"/>
        <v>675.55072463768113</v>
      </c>
      <c r="L1533" s="32">
        <v>34</v>
      </c>
      <c r="M1533" s="32">
        <v>3.82</v>
      </c>
      <c r="N1533" s="32">
        <v>26.5</v>
      </c>
      <c r="O1533" s="33">
        <v>0.4889</v>
      </c>
      <c r="P1533" s="34">
        <f t="shared" si="162"/>
        <v>330.27674927536231</v>
      </c>
      <c r="Q1533" s="31">
        <f t="shared" si="163"/>
        <v>7924210</v>
      </c>
      <c r="R1533" s="36">
        <f t="shared" si="164"/>
        <v>890308.29999999993</v>
      </c>
      <c r="S1533" s="36">
        <f t="shared" si="165"/>
        <v>6176222.5</v>
      </c>
      <c r="T1533" s="36">
        <f t="shared" si="166"/>
        <v>113945.4785</v>
      </c>
      <c r="U1533" s="36">
        <f t="shared" si="167"/>
        <v>76975950.569862321</v>
      </c>
    </row>
    <row r="1534" spans="1:21" s="27" customFormat="1" x14ac:dyDescent="0.2">
      <c r="A1534" s="13">
        <v>2017</v>
      </c>
      <c r="B1534" s="13" t="s">
        <v>17</v>
      </c>
      <c r="C1534" s="14"/>
      <c r="D1534" s="13" t="s">
        <v>82</v>
      </c>
      <c r="E1534" s="27" t="s">
        <v>44</v>
      </c>
      <c r="F1534" s="27" t="s">
        <v>94</v>
      </c>
      <c r="G1534" s="28" t="s">
        <v>79</v>
      </c>
      <c r="H1534" s="35">
        <v>209850</v>
      </c>
      <c r="I1534" s="27">
        <v>436</v>
      </c>
      <c r="J1534" s="30">
        <v>334.6</v>
      </c>
      <c r="K1534" s="35">
        <f t="shared" si="161"/>
        <v>627.16676628810512</v>
      </c>
      <c r="L1534" s="32">
        <v>34.1</v>
      </c>
      <c r="M1534" s="32">
        <v>3.81</v>
      </c>
      <c r="N1534" s="32">
        <v>26.6</v>
      </c>
      <c r="O1534" s="33">
        <v>0.49309999999999998</v>
      </c>
      <c r="P1534" s="34">
        <f t="shared" si="162"/>
        <v>309.25593245666465</v>
      </c>
      <c r="Q1534" s="31">
        <f t="shared" si="163"/>
        <v>7155885</v>
      </c>
      <c r="R1534" s="36">
        <f t="shared" si="164"/>
        <v>799528.5</v>
      </c>
      <c r="S1534" s="36">
        <f t="shared" si="165"/>
        <v>5582010</v>
      </c>
      <c r="T1534" s="36">
        <f t="shared" si="166"/>
        <v>103477.035</v>
      </c>
      <c r="U1534" s="36">
        <f t="shared" si="167"/>
        <v>64897357.426031075</v>
      </c>
    </row>
    <row r="1535" spans="1:21" s="27" customFormat="1" x14ac:dyDescent="0.2">
      <c r="A1535" s="13">
        <v>2017</v>
      </c>
      <c r="B1535" s="13" t="s">
        <v>17</v>
      </c>
      <c r="C1535" s="14"/>
      <c r="D1535" s="13" t="s">
        <v>82</v>
      </c>
      <c r="E1535" s="27" t="s">
        <v>44</v>
      </c>
      <c r="F1535" s="27" t="s">
        <v>94</v>
      </c>
      <c r="G1535" s="28" t="s">
        <v>79</v>
      </c>
      <c r="H1535" s="35">
        <v>61495</v>
      </c>
      <c r="I1535" s="27">
        <v>130</v>
      </c>
      <c r="J1535" s="30">
        <v>125</v>
      </c>
      <c r="K1535" s="35">
        <f t="shared" si="161"/>
        <v>491.96</v>
      </c>
      <c r="L1535" s="32">
        <v>34.99</v>
      </c>
      <c r="M1535" s="32">
        <v>4.08</v>
      </c>
      <c r="N1535" s="32">
        <v>27.57</v>
      </c>
      <c r="O1535" s="33">
        <v>0.51747299999999996</v>
      </c>
      <c r="P1535" s="34">
        <f t="shared" si="162"/>
        <v>254.57601707999999</v>
      </c>
      <c r="Q1535" s="31">
        <f t="shared" si="163"/>
        <v>2151710.0500000003</v>
      </c>
      <c r="R1535" s="36">
        <f t="shared" si="164"/>
        <v>250899.6</v>
      </c>
      <c r="S1535" s="36">
        <f t="shared" si="165"/>
        <v>1695417.15</v>
      </c>
      <c r="T1535" s="36">
        <f t="shared" si="166"/>
        <v>31822.002134999999</v>
      </c>
      <c r="U1535" s="36">
        <f t="shared" si="167"/>
        <v>15655152.1703346</v>
      </c>
    </row>
    <row r="1536" spans="1:21" s="27" customFormat="1" x14ac:dyDescent="0.2">
      <c r="A1536" s="13">
        <v>2017</v>
      </c>
      <c r="B1536" s="13" t="s">
        <v>50</v>
      </c>
      <c r="C1536" s="14">
        <v>2</v>
      </c>
      <c r="D1536" s="13" t="s">
        <v>83</v>
      </c>
      <c r="E1536" s="27" t="s">
        <v>44</v>
      </c>
      <c r="F1536" s="27" t="s">
        <v>94</v>
      </c>
      <c r="G1536" s="28" t="s">
        <v>79</v>
      </c>
      <c r="H1536" s="35">
        <v>40882</v>
      </c>
      <c r="I1536" s="27">
        <v>86</v>
      </c>
      <c r="J1536" s="30">
        <v>43</v>
      </c>
      <c r="K1536" s="35">
        <f t="shared" si="161"/>
        <v>950.74418604651157</v>
      </c>
      <c r="L1536" s="32">
        <v>35.6</v>
      </c>
      <c r="M1536" s="32">
        <v>4.29</v>
      </c>
      <c r="N1536" s="32">
        <v>27.88</v>
      </c>
      <c r="O1536" s="33">
        <v>0.51474900000000001</v>
      </c>
      <c r="P1536" s="34">
        <f t="shared" si="162"/>
        <v>489.39461902325581</v>
      </c>
      <c r="Q1536" s="31">
        <f t="shared" si="163"/>
        <v>1455399.2</v>
      </c>
      <c r="R1536" s="36">
        <f t="shared" si="164"/>
        <v>175383.78</v>
      </c>
      <c r="S1536" s="36">
        <f t="shared" si="165"/>
        <v>1139790.1599999999</v>
      </c>
      <c r="T1536" s="36">
        <f t="shared" si="166"/>
        <v>21043.968617999999</v>
      </c>
      <c r="U1536" s="36">
        <f t="shared" si="167"/>
        <v>20007430.814908743</v>
      </c>
    </row>
    <row r="1537" spans="1:21" s="27" customFormat="1" x14ac:dyDescent="0.2">
      <c r="A1537" s="13">
        <v>2017</v>
      </c>
      <c r="B1537" s="13" t="s">
        <v>17</v>
      </c>
      <c r="C1537" s="14"/>
      <c r="D1537" s="13" t="s">
        <v>83</v>
      </c>
      <c r="E1537" s="27" t="s">
        <v>44</v>
      </c>
      <c r="F1537" s="27" t="s">
        <v>94</v>
      </c>
      <c r="G1537" s="28" t="s">
        <v>87</v>
      </c>
      <c r="H1537" s="35">
        <v>55544</v>
      </c>
      <c r="I1537" s="27">
        <v>114</v>
      </c>
      <c r="J1537" s="30">
        <v>182</v>
      </c>
      <c r="K1537" s="35">
        <f t="shared" si="161"/>
        <v>305.1868131868132</v>
      </c>
      <c r="L1537" s="32">
        <v>33.4</v>
      </c>
      <c r="M1537" s="32">
        <v>4.29</v>
      </c>
      <c r="N1537" s="32">
        <v>27.6</v>
      </c>
      <c r="O1537" s="33">
        <v>0.48270000000000002</v>
      </c>
      <c r="P1537" s="34">
        <f t="shared" si="162"/>
        <v>147.31367472527472</v>
      </c>
      <c r="Q1537" s="31">
        <f t="shared" si="163"/>
        <v>1855169.5999999999</v>
      </c>
      <c r="R1537" s="36">
        <f t="shared" si="164"/>
        <v>238283.76</v>
      </c>
      <c r="S1537" s="36">
        <f t="shared" si="165"/>
        <v>1533014.4000000001</v>
      </c>
      <c r="T1537" s="36">
        <f t="shared" si="166"/>
        <v>26811.088800000001</v>
      </c>
      <c r="U1537" s="36">
        <f t="shared" si="167"/>
        <v>8182390.7489406588</v>
      </c>
    </row>
    <row r="1538" spans="1:21" s="27" customFormat="1" x14ac:dyDescent="0.2">
      <c r="A1538" s="13">
        <v>2017</v>
      </c>
      <c r="B1538" s="13" t="s">
        <v>17</v>
      </c>
      <c r="C1538" s="14"/>
      <c r="D1538" s="13" t="s">
        <v>83</v>
      </c>
      <c r="E1538" s="27" t="s">
        <v>44</v>
      </c>
      <c r="F1538" s="27" t="s">
        <v>94</v>
      </c>
      <c r="G1538" s="28" t="s">
        <v>87</v>
      </c>
      <c r="H1538" s="35">
        <v>35874</v>
      </c>
      <c r="I1538" s="27">
        <v>74</v>
      </c>
      <c r="J1538" s="30">
        <v>105</v>
      </c>
      <c r="K1538" s="35">
        <f t="shared" si="161"/>
        <v>341.65714285714284</v>
      </c>
      <c r="L1538" s="32">
        <v>33.57</v>
      </c>
      <c r="M1538" s="32">
        <v>3.88</v>
      </c>
      <c r="N1538" s="32">
        <v>27.07</v>
      </c>
      <c r="O1538" s="33">
        <v>0.48666999999999999</v>
      </c>
      <c r="P1538" s="34">
        <f t="shared" si="162"/>
        <v>166.27428171428571</v>
      </c>
      <c r="Q1538" s="31">
        <f t="shared" si="163"/>
        <v>1204290.18</v>
      </c>
      <c r="R1538" s="36">
        <f t="shared" si="164"/>
        <v>139191.12</v>
      </c>
      <c r="S1538" s="36">
        <f t="shared" si="165"/>
        <v>971109.18</v>
      </c>
      <c r="T1538" s="36">
        <f t="shared" si="166"/>
        <v>17458.799579999999</v>
      </c>
      <c r="U1538" s="36">
        <f t="shared" si="167"/>
        <v>5964923.5822182857</v>
      </c>
    </row>
    <row r="1539" spans="1:21" s="27" customFormat="1" x14ac:dyDescent="0.2">
      <c r="A1539" s="13">
        <v>2017</v>
      </c>
      <c r="B1539" s="13" t="s">
        <v>17</v>
      </c>
      <c r="C1539" s="14"/>
      <c r="D1539" s="13" t="s">
        <v>83</v>
      </c>
      <c r="E1539" s="27" t="s">
        <v>44</v>
      </c>
      <c r="F1539" s="27" t="s">
        <v>94</v>
      </c>
      <c r="G1539" s="28" t="s">
        <v>87</v>
      </c>
      <c r="H1539" s="35">
        <v>98092</v>
      </c>
      <c r="I1539" s="27">
        <v>203</v>
      </c>
      <c r="J1539" s="30">
        <v>154.69999999999999</v>
      </c>
      <c r="K1539" s="35">
        <f t="shared" ref="K1539:K1602" si="168">IF(J1539="",0,H1539/J1539)</f>
        <v>634.07886231415648</v>
      </c>
      <c r="L1539" s="32">
        <v>35.799999999999997</v>
      </c>
      <c r="M1539" s="32">
        <v>3.82</v>
      </c>
      <c r="N1539" s="32">
        <v>27.7</v>
      </c>
      <c r="O1539" s="33">
        <v>0.5181</v>
      </c>
      <c r="P1539" s="34">
        <f t="shared" ref="P1539:P1602" si="169">IF(J1539="",0,O1539*H1539/J1539)</f>
        <v>328.51625856496446</v>
      </c>
      <c r="Q1539" s="31">
        <f t="shared" ref="Q1539:Q1602" si="170">$H1539*L1539</f>
        <v>3511693.5999999996</v>
      </c>
      <c r="R1539" s="36">
        <f t="shared" ref="R1539:R1602" si="171">$H1539*M1539</f>
        <v>374711.44</v>
      </c>
      <c r="S1539" s="36">
        <f t="shared" ref="S1539:S1602" si="172">$H1539*N1539</f>
        <v>2717148.4</v>
      </c>
      <c r="T1539" s="36">
        <f t="shared" ref="T1539:T1602" si="173">$H1539*O1539</f>
        <v>50821.465199999999</v>
      </c>
      <c r="U1539" s="36">
        <f t="shared" ref="U1539:U1602" si="174">$H1539*P1539</f>
        <v>32224816.835154492</v>
      </c>
    </row>
    <row r="1540" spans="1:21" s="27" customFormat="1" x14ac:dyDescent="0.2">
      <c r="A1540" s="13">
        <v>2017</v>
      </c>
      <c r="B1540" s="13" t="s">
        <v>17</v>
      </c>
      <c r="C1540" s="14"/>
      <c r="D1540" s="13" t="s">
        <v>83</v>
      </c>
      <c r="E1540" s="27" t="s">
        <v>44</v>
      </c>
      <c r="F1540" s="27" t="s">
        <v>94</v>
      </c>
      <c r="G1540" s="28" t="s">
        <v>87</v>
      </c>
      <c r="H1540" s="35">
        <v>124221</v>
      </c>
      <c r="I1540" s="27">
        <v>255</v>
      </c>
      <c r="J1540" s="30">
        <v>138.6</v>
      </c>
      <c r="K1540" s="35">
        <f t="shared" si="168"/>
        <v>896.25541125541133</v>
      </c>
      <c r="L1540" s="32">
        <v>34.200000000000003</v>
      </c>
      <c r="M1540" s="32">
        <v>3.74</v>
      </c>
      <c r="N1540" s="32">
        <v>26.7</v>
      </c>
      <c r="O1540" s="33">
        <v>0.47270000000000001</v>
      </c>
      <c r="P1540" s="34">
        <f t="shared" si="169"/>
        <v>423.65993290043292</v>
      </c>
      <c r="Q1540" s="31">
        <f t="shared" si="170"/>
        <v>4248358.2</v>
      </c>
      <c r="R1540" s="36">
        <f t="shared" si="171"/>
        <v>464586.54000000004</v>
      </c>
      <c r="S1540" s="36">
        <f t="shared" si="172"/>
        <v>3316700.6999999997</v>
      </c>
      <c r="T1540" s="36">
        <f t="shared" si="173"/>
        <v>58719.2667</v>
      </c>
      <c r="U1540" s="36">
        <f t="shared" si="174"/>
        <v>52627460.524824679</v>
      </c>
    </row>
    <row r="1541" spans="1:21" s="27" customFormat="1" x14ac:dyDescent="0.2">
      <c r="A1541" s="13">
        <v>2017</v>
      </c>
      <c r="B1541" s="13" t="s">
        <v>17</v>
      </c>
      <c r="C1541" s="14"/>
      <c r="D1541" s="13" t="s">
        <v>82</v>
      </c>
      <c r="E1541" s="27" t="s">
        <v>44</v>
      </c>
      <c r="F1541" s="27" t="s">
        <v>94</v>
      </c>
      <c r="G1541" s="28" t="s">
        <v>99</v>
      </c>
      <c r="H1541" s="35">
        <v>175662</v>
      </c>
      <c r="I1541" s="27">
        <v>362</v>
      </c>
      <c r="J1541" s="30">
        <v>306</v>
      </c>
      <c r="K1541" s="35">
        <f t="shared" si="168"/>
        <v>574.05882352941171</v>
      </c>
      <c r="L1541" s="32">
        <v>34.1</v>
      </c>
      <c r="M1541" s="32">
        <v>3.91</v>
      </c>
      <c r="N1541" s="32">
        <v>28.3</v>
      </c>
      <c r="O1541" s="33">
        <v>0.4985</v>
      </c>
      <c r="P1541" s="34">
        <f t="shared" si="169"/>
        <v>286.16832352941174</v>
      </c>
      <c r="Q1541" s="31">
        <f t="shared" si="170"/>
        <v>5990074.2000000002</v>
      </c>
      <c r="R1541" s="36">
        <f t="shared" si="171"/>
        <v>686838.42</v>
      </c>
      <c r="S1541" s="36">
        <f t="shared" si="172"/>
        <v>4971234.6000000006</v>
      </c>
      <c r="T1541" s="36">
        <f t="shared" si="173"/>
        <v>87567.506999999998</v>
      </c>
      <c r="U1541" s="36">
        <f t="shared" si="174"/>
        <v>50268900.047823526</v>
      </c>
    </row>
    <row r="1542" spans="1:21" s="27" customFormat="1" x14ac:dyDescent="0.2">
      <c r="A1542" s="13">
        <v>2017</v>
      </c>
      <c r="B1542" s="13" t="s">
        <v>17</v>
      </c>
      <c r="C1542" s="14"/>
      <c r="D1542" s="13" t="s">
        <v>82</v>
      </c>
      <c r="E1542" s="27" t="s">
        <v>44</v>
      </c>
      <c r="F1542" s="27" t="s">
        <v>94</v>
      </c>
      <c r="G1542" s="28" t="s">
        <v>99</v>
      </c>
      <c r="H1542" s="35">
        <v>93067</v>
      </c>
      <c r="I1542" s="27">
        <v>194</v>
      </c>
      <c r="J1542" s="30">
        <v>142</v>
      </c>
      <c r="K1542" s="35">
        <f t="shared" si="168"/>
        <v>655.40140845070425</v>
      </c>
      <c r="L1542" s="32">
        <v>34.200000000000003</v>
      </c>
      <c r="M1542" s="32">
        <v>3.88</v>
      </c>
      <c r="N1542" s="32">
        <v>28.6</v>
      </c>
      <c r="O1542" s="33">
        <v>0.50160000000000005</v>
      </c>
      <c r="P1542" s="34">
        <f t="shared" si="169"/>
        <v>328.74934647887324</v>
      </c>
      <c r="Q1542" s="31">
        <f t="shared" si="170"/>
        <v>3182891.4000000004</v>
      </c>
      <c r="R1542" s="36">
        <f t="shared" si="171"/>
        <v>361099.95999999996</v>
      </c>
      <c r="S1542" s="36">
        <f t="shared" si="172"/>
        <v>2661716.2000000002</v>
      </c>
      <c r="T1542" s="36">
        <f t="shared" si="173"/>
        <v>46682.407200000001</v>
      </c>
      <c r="U1542" s="36">
        <f t="shared" si="174"/>
        <v>30595715.428749297</v>
      </c>
    </row>
    <row r="1543" spans="1:21" s="27" customFormat="1" x14ac:dyDescent="0.2">
      <c r="A1543" s="13">
        <v>2017</v>
      </c>
      <c r="B1543" s="13" t="s">
        <v>17</v>
      </c>
      <c r="C1543" s="14"/>
      <c r="D1543" s="13" t="s">
        <v>82</v>
      </c>
      <c r="E1543" s="27" t="s">
        <v>44</v>
      </c>
      <c r="F1543" s="27" t="s">
        <v>94</v>
      </c>
      <c r="G1543" s="28" t="s">
        <v>99</v>
      </c>
      <c r="H1543" s="35">
        <v>177972</v>
      </c>
      <c r="I1543" s="27">
        <v>365</v>
      </c>
      <c r="J1543" s="30">
        <v>372</v>
      </c>
      <c r="K1543" s="35">
        <f t="shared" si="168"/>
        <v>478.41935483870969</v>
      </c>
      <c r="L1543" s="32">
        <v>33.299999999999997</v>
      </c>
      <c r="M1543" s="32">
        <v>4.59</v>
      </c>
      <c r="N1543" s="32">
        <v>29</v>
      </c>
      <c r="O1543" s="33">
        <v>0.49009999999999998</v>
      </c>
      <c r="P1543" s="34">
        <f t="shared" si="169"/>
        <v>234.47332580645161</v>
      </c>
      <c r="Q1543" s="31">
        <f t="shared" si="170"/>
        <v>5926467.5999999996</v>
      </c>
      <c r="R1543" s="36">
        <f t="shared" si="171"/>
        <v>816891.48</v>
      </c>
      <c r="S1543" s="36">
        <f t="shared" si="172"/>
        <v>5161188</v>
      </c>
      <c r="T1543" s="36">
        <f t="shared" si="173"/>
        <v>87224.0772</v>
      </c>
      <c r="U1543" s="36">
        <f t="shared" si="174"/>
        <v>41729686.740425803</v>
      </c>
    </row>
    <row r="1544" spans="1:21" s="27" customFormat="1" x14ac:dyDescent="0.2">
      <c r="A1544" s="13">
        <v>2017</v>
      </c>
      <c r="B1544" s="13" t="s">
        <v>17</v>
      </c>
      <c r="C1544" s="14"/>
      <c r="D1544" s="13" t="s">
        <v>82</v>
      </c>
      <c r="E1544" s="27" t="s">
        <v>44</v>
      </c>
      <c r="F1544" s="27" t="s">
        <v>94</v>
      </c>
      <c r="G1544" s="28" t="s">
        <v>99</v>
      </c>
      <c r="H1544" s="35">
        <v>15654</v>
      </c>
      <c r="I1544" s="27">
        <v>34</v>
      </c>
      <c r="J1544" s="30">
        <v>38</v>
      </c>
      <c r="K1544" s="35">
        <f t="shared" si="168"/>
        <v>411.94736842105266</v>
      </c>
      <c r="L1544" s="32">
        <v>34.1</v>
      </c>
      <c r="M1544" s="32">
        <v>3.94</v>
      </c>
      <c r="N1544" s="32">
        <v>27.7</v>
      </c>
      <c r="O1544" s="33">
        <v>0.48809999999999998</v>
      </c>
      <c r="P1544" s="34">
        <f t="shared" si="169"/>
        <v>201.07151052631579</v>
      </c>
      <c r="Q1544" s="31">
        <f t="shared" si="170"/>
        <v>533801.4</v>
      </c>
      <c r="R1544" s="36">
        <f t="shared" si="171"/>
        <v>61676.76</v>
      </c>
      <c r="S1544" s="36">
        <f t="shared" si="172"/>
        <v>433615.8</v>
      </c>
      <c r="T1544" s="36">
        <f t="shared" si="173"/>
        <v>7640.7173999999995</v>
      </c>
      <c r="U1544" s="36">
        <f t="shared" si="174"/>
        <v>3147573.4257789473</v>
      </c>
    </row>
    <row r="1545" spans="1:21" s="27" customFormat="1" x14ac:dyDescent="0.2">
      <c r="A1545" s="13">
        <v>2017</v>
      </c>
      <c r="B1545" s="13" t="s">
        <v>17</v>
      </c>
      <c r="C1545" s="14"/>
      <c r="D1545" s="13" t="s">
        <v>82</v>
      </c>
      <c r="E1545" s="27" t="s">
        <v>44</v>
      </c>
      <c r="F1545" s="27" t="s">
        <v>94</v>
      </c>
      <c r="G1545" s="28" t="s">
        <v>78</v>
      </c>
      <c r="H1545" s="35">
        <v>126684</v>
      </c>
      <c r="I1545" s="27">
        <v>260</v>
      </c>
      <c r="J1545" s="30">
        <v>210</v>
      </c>
      <c r="K1545" s="35">
        <f t="shared" si="168"/>
        <v>603.25714285714287</v>
      </c>
      <c r="L1545" s="32">
        <v>33.47</v>
      </c>
      <c r="M1545" s="32">
        <v>4.22</v>
      </c>
      <c r="N1545" s="32">
        <v>27.88</v>
      </c>
      <c r="O1545" s="33">
        <v>0.49215599999999998</v>
      </c>
      <c r="P1545" s="34">
        <f t="shared" si="169"/>
        <v>296.89662240000001</v>
      </c>
      <c r="Q1545" s="31">
        <f t="shared" si="170"/>
        <v>4240113.4799999995</v>
      </c>
      <c r="R1545" s="36">
        <f t="shared" si="171"/>
        <v>534606.48</v>
      </c>
      <c r="S1545" s="36">
        <f t="shared" si="172"/>
        <v>3531949.92</v>
      </c>
      <c r="T1545" s="36">
        <f t="shared" si="173"/>
        <v>62348.290703999999</v>
      </c>
      <c r="U1545" s="36">
        <f t="shared" si="174"/>
        <v>37612051.712121598</v>
      </c>
    </row>
    <row r="1546" spans="1:21" s="27" customFormat="1" x14ac:dyDescent="0.2">
      <c r="A1546" s="13">
        <v>2017</v>
      </c>
      <c r="B1546" s="13" t="s">
        <v>17</v>
      </c>
      <c r="C1546" s="14"/>
      <c r="D1546" s="13" t="s">
        <v>83</v>
      </c>
      <c r="E1546" s="27" t="s">
        <v>44</v>
      </c>
      <c r="F1546" s="27" t="s">
        <v>94</v>
      </c>
      <c r="G1546" s="28" t="s">
        <v>78</v>
      </c>
      <c r="H1546" s="35">
        <v>160282</v>
      </c>
      <c r="I1546" s="27">
        <v>332</v>
      </c>
      <c r="J1546" s="30">
        <v>350</v>
      </c>
      <c r="K1546" s="35">
        <f t="shared" si="168"/>
        <v>457.94857142857143</v>
      </c>
      <c r="L1546" s="32">
        <v>34.04</v>
      </c>
      <c r="M1546" s="32">
        <v>3.87</v>
      </c>
      <c r="N1546" s="32">
        <v>28.56</v>
      </c>
      <c r="O1546" s="33">
        <v>0.50029800000000002</v>
      </c>
      <c r="P1546" s="34">
        <f t="shared" si="169"/>
        <v>229.11075438857145</v>
      </c>
      <c r="Q1546" s="31">
        <f t="shared" si="170"/>
        <v>5455999.2800000003</v>
      </c>
      <c r="R1546" s="36">
        <f t="shared" si="171"/>
        <v>620291.34</v>
      </c>
      <c r="S1546" s="36">
        <f t="shared" si="172"/>
        <v>4577653.92</v>
      </c>
      <c r="T1546" s="36">
        <f t="shared" si="173"/>
        <v>80188.764036000008</v>
      </c>
      <c r="U1546" s="36">
        <f t="shared" si="174"/>
        <v>36722329.934909008</v>
      </c>
    </row>
    <row r="1547" spans="1:21" s="27" customFormat="1" x14ac:dyDescent="0.2">
      <c r="A1547" s="13">
        <v>2017</v>
      </c>
      <c r="B1547" s="13" t="s">
        <v>17</v>
      </c>
      <c r="C1547" s="14"/>
      <c r="D1547" s="13" t="s">
        <v>83</v>
      </c>
      <c r="E1547" s="27" t="s">
        <v>44</v>
      </c>
      <c r="F1547" s="27" t="s">
        <v>94</v>
      </c>
      <c r="G1547" s="28" t="s">
        <v>78</v>
      </c>
      <c r="H1547" s="35">
        <v>75056</v>
      </c>
      <c r="I1547" s="27">
        <v>156</v>
      </c>
      <c r="J1547" s="30">
        <v>200</v>
      </c>
      <c r="K1547" s="35">
        <f t="shared" si="168"/>
        <v>375.28</v>
      </c>
      <c r="L1547" s="32">
        <v>33.94</v>
      </c>
      <c r="M1547" s="32">
        <v>3.95</v>
      </c>
      <c r="N1547" s="32">
        <v>28.07</v>
      </c>
      <c r="O1547" s="33">
        <v>0.49955699999999997</v>
      </c>
      <c r="P1547" s="34">
        <f t="shared" si="169"/>
        <v>187.47375095999999</v>
      </c>
      <c r="Q1547" s="31">
        <f t="shared" si="170"/>
        <v>2547400.6399999997</v>
      </c>
      <c r="R1547" s="36">
        <f t="shared" si="171"/>
        <v>296471.2</v>
      </c>
      <c r="S1547" s="36">
        <f t="shared" si="172"/>
        <v>2106821.92</v>
      </c>
      <c r="T1547" s="36">
        <f t="shared" si="173"/>
        <v>37494.750192</v>
      </c>
      <c r="U1547" s="36">
        <f t="shared" si="174"/>
        <v>14071029.85205376</v>
      </c>
    </row>
    <row r="1548" spans="1:21" s="27" customFormat="1" x14ac:dyDescent="0.2">
      <c r="A1548" s="13">
        <v>2017</v>
      </c>
      <c r="B1548" s="13" t="s">
        <v>17</v>
      </c>
      <c r="C1548" s="14"/>
      <c r="D1548" s="13" t="s">
        <v>83</v>
      </c>
      <c r="E1548" s="27" t="s">
        <v>44</v>
      </c>
      <c r="F1548" s="27" t="s">
        <v>94</v>
      </c>
      <c r="G1548" s="28" t="s">
        <v>78</v>
      </c>
      <c r="H1548" s="35">
        <v>12728</v>
      </c>
      <c r="I1548" s="27">
        <v>26</v>
      </c>
      <c r="J1548" s="30">
        <v>30</v>
      </c>
      <c r="K1548" s="35">
        <f t="shared" si="168"/>
        <v>424.26666666666665</v>
      </c>
      <c r="L1548" s="32">
        <v>34</v>
      </c>
      <c r="M1548" s="32">
        <v>4.2</v>
      </c>
      <c r="N1548" s="32">
        <v>28.59</v>
      </c>
      <c r="O1548" s="33">
        <v>0.50653700000000002</v>
      </c>
      <c r="P1548" s="34">
        <f t="shared" si="169"/>
        <v>214.90676453333336</v>
      </c>
      <c r="Q1548" s="31">
        <f t="shared" si="170"/>
        <v>432752</v>
      </c>
      <c r="R1548" s="36">
        <f t="shared" si="171"/>
        <v>53457.600000000006</v>
      </c>
      <c r="S1548" s="36">
        <f t="shared" si="172"/>
        <v>363893.52</v>
      </c>
      <c r="T1548" s="36">
        <f t="shared" si="173"/>
        <v>6447.2029360000006</v>
      </c>
      <c r="U1548" s="36">
        <f t="shared" si="174"/>
        <v>2735333.2989802668</v>
      </c>
    </row>
    <row r="1549" spans="1:21" s="27" customFormat="1" x14ac:dyDescent="0.2">
      <c r="A1549" s="13">
        <v>2017</v>
      </c>
      <c r="B1549" s="13" t="s">
        <v>17</v>
      </c>
      <c r="C1549" s="14"/>
      <c r="D1549" s="13" t="s">
        <v>83</v>
      </c>
      <c r="E1549" s="27" t="s">
        <v>44</v>
      </c>
      <c r="F1549" s="27" t="s">
        <v>94</v>
      </c>
      <c r="G1549" s="28" t="s">
        <v>78</v>
      </c>
      <c r="H1549" s="35">
        <v>28091</v>
      </c>
      <c r="I1549" s="27">
        <v>61</v>
      </c>
      <c r="J1549" s="30">
        <v>75</v>
      </c>
      <c r="K1549" s="35">
        <f t="shared" si="168"/>
        <v>374.54666666666668</v>
      </c>
      <c r="L1549" s="32">
        <v>34.26</v>
      </c>
      <c r="M1549" s="32">
        <v>3.97</v>
      </c>
      <c r="N1549" s="32">
        <v>29.03</v>
      </c>
      <c r="O1549" s="33">
        <v>0.50669500000000001</v>
      </c>
      <c r="P1549" s="34">
        <f t="shared" si="169"/>
        <v>189.78092326666666</v>
      </c>
      <c r="Q1549" s="31">
        <f t="shared" si="170"/>
        <v>962397.65999999992</v>
      </c>
      <c r="R1549" s="36">
        <f t="shared" si="171"/>
        <v>111521.27</v>
      </c>
      <c r="S1549" s="36">
        <f t="shared" si="172"/>
        <v>815481.73</v>
      </c>
      <c r="T1549" s="36">
        <f t="shared" si="173"/>
        <v>14233.569245000001</v>
      </c>
      <c r="U1549" s="36">
        <f t="shared" si="174"/>
        <v>5331135.9154839329</v>
      </c>
    </row>
    <row r="1550" spans="1:21" s="27" customFormat="1" x14ac:dyDescent="0.2">
      <c r="A1550" s="13">
        <v>2017</v>
      </c>
      <c r="B1550" s="13" t="s">
        <v>17</v>
      </c>
      <c r="C1550" s="14"/>
      <c r="D1550" s="13" t="s">
        <v>83</v>
      </c>
      <c r="E1550" s="27" t="s">
        <v>44</v>
      </c>
      <c r="F1550" s="27" t="s">
        <v>94</v>
      </c>
      <c r="G1550" s="28" t="s">
        <v>78</v>
      </c>
      <c r="H1550" s="35">
        <v>149274</v>
      </c>
      <c r="I1550" s="27">
        <v>311</v>
      </c>
      <c r="J1550" s="30">
        <v>336</v>
      </c>
      <c r="K1550" s="35">
        <f t="shared" si="168"/>
        <v>444.26785714285717</v>
      </c>
      <c r="L1550" s="32">
        <v>34.4</v>
      </c>
      <c r="M1550" s="32">
        <v>3.41</v>
      </c>
      <c r="N1550" s="32">
        <v>28.2</v>
      </c>
      <c r="O1550" s="33">
        <v>0.48830000000000001</v>
      </c>
      <c r="P1550" s="34">
        <f t="shared" si="169"/>
        <v>216.93599464285714</v>
      </c>
      <c r="Q1550" s="31">
        <f t="shared" si="170"/>
        <v>5135025.5999999996</v>
      </c>
      <c r="R1550" s="36">
        <f t="shared" si="171"/>
        <v>509024.34</v>
      </c>
      <c r="S1550" s="36">
        <f t="shared" si="172"/>
        <v>4209526.8</v>
      </c>
      <c r="T1550" s="36">
        <f t="shared" si="173"/>
        <v>72890.494200000001</v>
      </c>
      <c r="U1550" s="36">
        <f t="shared" si="174"/>
        <v>32382903.664317857</v>
      </c>
    </row>
    <row r="1551" spans="1:21" s="27" customFormat="1" x14ac:dyDescent="0.2">
      <c r="A1551" s="13">
        <v>2017</v>
      </c>
      <c r="B1551" s="13" t="s">
        <v>17</v>
      </c>
      <c r="C1551" s="14"/>
      <c r="D1551" s="13" t="s">
        <v>83</v>
      </c>
      <c r="E1551" s="27" t="s">
        <v>44</v>
      </c>
      <c r="F1551" s="27" t="s">
        <v>94</v>
      </c>
      <c r="G1551" s="28" t="s">
        <v>78</v>
      </c>
      <c r="H1551" s="35">
        <v>184691</v>
      </c>
      <c r="I1551" s="27">
        <v>385</v>
      </c>
      <c r="J1551" s="30">
        <v>426</v>
      </c>
      <c r="K1551" s="35">
        <f t="shared" si="168"/>
        <v>433.54694835680749</v>
      </c>
      <c r="L1551" s="32">
        <v>33.799999999999997</v>
      </c>
      <c r="M1551" s="32">
        <v>3.82</v>
      </c>
      <c r="N1551" s="32">
        <v>27.8</v>
      </c>
      <c r="O1551" s="33">
        <v>0.48330000000000001</v>
      </c>
      <c r="P1551" s="34">
        <f t="shared" si="169"/>
        <v>209.53324014084507</v>
      </c>
      <c r="Q1551" s="31">
        <f t="shared" si="170"/>
        <v>6242555.7999999998</v>
      </c>
      <c r="R1551" s="36">
        <f t="shared" si="171"/>
        <v>705519.62</v>
      </c>
      <c r="S1551" s="36">
        <f t="shared" si="172"/>
        <v>5134409.8</v>
      </c>
      <c r="T1551" s="36">
        <f t="shared" si="173"/>
        <v>89261.160300000003</v>
      </c>
      <c r="U1551" s="36">
        <f t="shared" si="174"/>
        <v>38698903.654852815</v>
      </c>
    </row>
    <row r="1552" spans="1:21" s="27" customFormat="1" x14ac:dyDescent="0.2">
      <c r="A1552" s="13">
        <v>2017</v>
      </c>
      <c r="B1552" s="13" t="s">
        <v>17</v>
      </c>
      <c r="C1552" s="14"/>
      <c r="D1552" s="13" t="s">
        <v>83</v>
      </c>
      <c r="E1552" s="27" t="s">
        <v>44</v>
      </c>
      <c r="F1552" s="27" t="s">
        <v>94</v>
      </c>
      <c r="G1552" s="28" t="s">
        <v>78</v>
      </c>
      <c r="H1552" s="35">
        <v>82194</v>
      </c>
      <c r="I1552" s="27">
        <v>168</v>
      </c>
      <c r="J1552" s="30">
        <v>179.4</v>
      </c>
      <c r="K1552" s="35">
        <f t="shared" si="168"/>
        <v>458.16053511705684</v>
      </c>
      <c r="L1552" s="32">
        <v>32.700000000000003</v>
      </c>
      <c r="M1552" s="32">
        <v>4.4400000000000004</v>
      </c>
      <c r="N1552" s="32">
        <v>27.8</v>
      </c>
      <c r="O1552" s="33">
        <v>0.48060000000000003</v>
      </c>
      <c r="P1552" s="34">
        <f t="shared" si="169"/>
        <v>220.19195317725752</v>
      </c>
      <c r="Q1552" s="31">
        <f t="shared" si="170"/>
        <v>2687743.8000000003</v>
      </c>
      <c r="R1552" s="36">
        <f t="shared" si="171"/>
        <v>364941.36000000004</v>
      </c>
      <c r="S1552" s="36">
        <f t="shared" si="172"/>
        <v>2284993.2000000002</v>
      </c>
      <c r="T1552" s="36">
        <f t="shared" si="173"/>
        <v>39502.436399999999</v>
      </c>
      <c r="U1552" s="36">
        <f t="shared" si="174"/>
        <v>18098457.399451505</v>
      </c>
    </row>
    <row r="1553" spans="1:21" s="27" customFormat="1" x14ac:dyDescent="0.2">
      <c r="A1553" s="13">
        <v>2017</v>
      </c>
      <c r="B1553" s="13" t="s">
        <v>17</v>
      </c>
      <c r="C1553" s="14"/>
      <c r="D1553" s="13" t="s">
        <v>83</v>
      </c>
      <c r="E1553" s="27" t="s">
        <v>44</v>
      </c>
      <c r="F1553" s="27" t="s">
        <v>94</v>
      </c>
      <c r="G1553" s="28" t="s">
        <v>78</v>
      </c>
      <c r="H1553" s="35">
        <v>130564</v>
      </c>
      <c r="I1553" s="27">
        <v>268</v>
      </c>
      <c r="J1553" s="30">
        <v>276.5</v>
      </c>
      <c r="K1553" s="35">
        <f t="shared" si="168"/>
        <v>472.20253164556959</v>
      </c>
      <c r="L1553" s="32">
        <v>34.200000000000003</v>
      </c>
      <c r="M1553" s="32">
        <v>4.05</v>
      </c>
      <c r="N1553" s="32">
        <v>28</v>
      </c>
      <c r="O1553" s="33">
        <v>0.49399999999999999</v>
      </c>
      <c r="P1553" s="34">
        <f t="shared" si="169"/>
        <v>233.26805063291141</v>
      </c>
      <c r="Q1553" s="31">
        <f t="shared" si="170"/>
        <v>4465288.8000000007</v>
      </c>
      <c r="R1553" s="36">
        <f t="shared" si="171"/>
        <v>528784.19999999995</v>
      </c>
      <c r="S1553" s="36">
        <f t="shared" si="172"/>
        <v>3655792</v>
      </c>
      <c r="T1553" s="36">
        <f t="shared" si="173"/>
        <v>64498.616000000002</v>
      </c>
      <c r="U1553" s="36">
        <f t="shared" si="174"/>
        <v>30456409.762835447</v>
      </c>
    </row>
    <row r="1554" spans="1:21" s="27" customFormat="1" x14ac:dyDescent="0.2">
      <c r="A1554" s="13">
        <v>2017</v>
      </c>
      <c r="B1554" s="13" t="s">
        <v>17</v>
      </c>
      <c r="C1554" s="14"/>
      <c r="D1554" s="13" t="s">
        <v>83</v>
      </c>
      <c r="E1554" s="27" t="s">
        <v>44</v>
      </c>
      <c r="F1554" s="27" t="s">
        <v>94</v>
      </c>
      <c r="G1554" s="28" t="s">
        <v>78</v>
      </c>
      <c r="H1554" s="35">
        <v>56061</v>
      </c>
      <c r="I1554" s="27">
        <v>115</v>
      </c>
      <c r="J1554" s="30">
        <v>100</v>
      </c>
      <c r="K1554" s="35">
        <f t="shared" si="168"/>
        <v>560.61</v>
      </c>
      <c r="L1554" s="32">
        <v>35</v>
      </c>
      <c r="M1554" s="32">
        <v>3.92</v>
      </c>
      <c r="N1554" s="32">
        <v>28.8</v>
      </c>
      <c r="O1554" s="33">
        <v>0.51359999999999995</v>
      </c>
      <c r="P1554" s="34">
        <f t="shared" si="169"/>
        <v>287.92929599999997</v>
      </c>
      <c r="Q1554" s="31">
        <f t="shared" si="170"/>
        <v>1962135</v>
      </c>
      <c r="R1554" s="36">
        <f t="shared" si="171"/>
        <v>219759.12</v>
      </c>
      <c r="S1554" s="36">
        <f t="shared" si="172"/>
        <v>1614556.8</v>
      </c>
      <c r="T1554" s="36">
        <f t="shared" si="173"/>
        <v>28792.929599999996</v>
      </c>
      <c r="U1554" s="36">
        <f t="shared" si="174"/>
        <v>16141604.263055999</v>
      </c>
    </row>
    <row r="1555" spans="1:21" s="27" customFormat="1" x14ac:dyDescent="0.2">
      <c r="A1555" s="13">
        <v>2017</v>
      </c>
      <c r="B1555" s="13" t="s">
        <v>17</v>
      </c>
      <c r="C1555" s="14"/>
      <c r="D1555" s="13" t="s">
        <v>83</v>
      </c>
      <c r="E1555" s="27" t="s">
        <v>44</v>
      </c>
      <c r="F1555" s="27" t="s">
        <v>94</v>
      </c>
      <c r="G1555" s="28" t="s">
        <v>78</v>
      </c>
      <c r="H1555" s="35">
        <v>158676</v>
      </c>
      <c r="I1555" s="27">
        <v>329</v>
      </c>
      <c r="J1555" s="30">
        <v>316</v>
      </c>
      <c r="K1555" s="35">
        <f t="shared" si="168"/>
        <v>502.13924050632909</v>
      </c>
      <c r="L1555" s="32">
        <v>33.6</v>
      </c>
      <c r="M1555" s="32">
        <v>3.83</v>
      </c>
      <c r="N1555" s="32">
        <v>27.2</v>
      </c>
      <c r="O1555" s="33">
        <v>0.4894</v>
      </c>
      <c r="P1555" s="34">
        <f t="shared" si="169"/>
        <v>245.74694430379748</v>
      </c>
      <c r="Q1555" s="31">
        <f t="shared" si="170"/>
        <v>5331513.6000000006</v>
      </c>
      <c r="R1555" s="36">
        <f t="shared" si="171"/>
        <v>607729.07999999996</v>
      </c>
      <c r="S1555" s="36">
        <f t="shared" si="172"/>
        <v>4315987.2</v>
      </c>
      <c r="T1555" s="36">
        <f t="shared" si="173"/>
        <v>77656.034400000004</v>
      </c>
      <c r="U1555" s="36">
        <f t="shared" si="174"/>
        <v>38994142.134349369</v>
      </c>
    </row>
    <row r="1556" spans="1:21" s="27" customFormat="1" x14ac:dyDescent="0.2">
      <c r="A1556" s="13">
        <v>2017</v>
      </c>
      <c r="B1556" s="13" t="s">
        <v>19</v>
      </c>
      <c r="C1556" s="14">
        <v>2</v>
      </c>
      <c r="D1556" s="13" t="s">
        <v>83</v>
      </c>
      <c r="E1556" s="27" t="s">
        <v>44</v>
      </c>
      <c r="F1556" s="27" t="s">
        <v>22</v>
      </c>
      <c r="G1556" s="28" t="s">
        <v>87</v>
      </c>
      <c r="H1556" s="35">
        <v>126088</v>
      </c>
      <c r="I1556" s="27">
        <v>248</v>
      </c>
      <c r="J1556" s="30">
        <v>120</v>
      </c>
      <c r="K1556" s="35">
        <f t="shared" si="168"/>
        <v>1050.7333333333333</v>
      </c>
      <c r="L1556" s="32">
        <v>35.9</v>
      </c>
      <c r="M1556" s="32">
        <v>3.9</v>
      </c>
      <c r="N1556" s="32">
        <v>31.9</v>
      </c>
      <c r="O1556" s="33">
        <v>0.5413</v>
      </c>
      <c r="P1556" s="34">
        <f t="shared" si="169"/>
        <v>568.76195333333328</v>
      </c>
      <c r="Q1556" s="31">
        <f t="shared" si="170"/>
        <v>4526559.2</v>
      </c>
      <c r="R1556" s="36">
        <f t="shared" si="171"/>
        <v>491743.2</v>
      </c>
      <c r="S1556" s="36">
        <f t="shared" si="172"/>
        <v>4022207.1999999997</v>
      </c>
      <c r="T1556" s="36">
        <f t="shared" si="173"/>
        <v>68251.434399999998</v>
      </c>
      <c r="U1556" s="36">
        <f t="shared" si="174"/>
        <v>71714057.171893328</v>
      </c>
    </row>
    <row r="1557" spans="1:21" s="27" customFormat="1" x14ac:dyDescent="0.2">
      <c r="A1557" s="13">
        <v>2017</v>
      </c>
      <c r="B1557" s="13" t="s">
        <v>39</v>
      </c>
      <c r="C1557" s="14"/>
      <c r="D1557" s="13" t="s">
        <v>83</v>
      </c>
      <c r="E1557" s="27" t="s">
        <v>44</v>
      </c>
      <c r="F1557" s="27" t="s">
        <v>22</v>
      </c>
      <c r="G1557" s="28" t="s">
        <v>87</v>
      </c>
      <c r="H1557" s="35">
        <v>282608</v>
      </c>
      <c r="I1557" s="27">
        <v>577</v>
      </c>
      <c r="J1557" s="30">
        <v>160</v>
      </c>
      <c r="K1557" s="35">
        <f t="shared" si="168"/>
        <v>1766.3</v>
      </c>
      <c r="L1557" s="32">
        <v>37.6</v>
      </c>
      <c r="M1557" s="32">
        <v>3.33</v>
      </c>
      <c r="N1557" s="32">
        <v>33.200000000000003</v>
      </c>
      <c r="O1557" s="33">
        <v>0.52759999999999996</v>
      </c>
      <c r="P1557" s="34">
        <f t="shared" si="169"/>
        <v>931.89987999999994</v>
      </c>
      <c r="Q1557" s="31">
        <f t="shared" si="170"/>
        <v>10626060.800000001</v>
      </c>
      <c r="R1557" s="36">
        <f t="shared" si="171"/>
        <v>941084.64</v>
      </c>
      <c r="S1557" s="36">
        <f t="shared" si="172"/>
        <v>9382585.6000000015</v>
      </c>
      <c r="T1557" s="36">
        <f t="shared" si="173"/>
        <v>149103.98079999999</v>
      </c>
      <c r="U1557" s="36">
        <f t="shared" si="174"/>
        <v>263362361.28704</v>
      </c>
    </row>
    <row r="1558" spans="1:21" s="27" customFormat="1" x14ac:dyDescent="0.2">
      <c r="A1558" s="13">
        <v>2017</v>
      </c>
      <c r="B1558" s="13" t="s">
        <v>39</v>
      </c>
      <c r="C1558" s="14"/>
      <c r="D1558" s="13" t="s">
        <v>83</v>
      </c>
      <c r="E1558" s="27" t="s">
        <v>44</v>
      </c>
      <c r="F1558" s="27" t="s">
        <v>22</v>
      </c>
      <c r="G1558" s="28" t="s">
        <v>87</v>
      </c>
      <c r="H1558" s="35">
        <v>154966</v>
      </c>
      <c r="I1558" s="27">
        <v>226</v>
      </c>
      <c r="J1558" s="30">
        <v>90</v>
      </c>
      <c r="K1558" s="35">
        <f t="shared" si="168"/>
        <v>1721.8444444444444</v>
      </c>
      <c r="L1558" s="32">
        <v>37.799999999999997</v>
      </c>
      <c r="M1558" s="32">
        <v>3.81</v>
      </c>
      <c r="N1558" s="32">
        <v>32.4</v>
      </c>
      <c r="O1558" s="33">
        <v>0.55210000000000004</v>
      </c>
      <c r="P1558" s="34">
        <f t="shared" si="169"/>
        <v>950.6303177777778</v>
      </c>
      <c r="Q1558" s="31">
        <f t="shared" si="170"/>
        <v>5857714.7999999998</v>
      </c>
      <c r="R1558" s="36">
        <f t="shared" si="171"/>
        <v>590420.46</v>
      </c>
      <c r="S1558" s="36">
        <f t="shared" si="172"/>
        <v>5020898.3999999994</v>
      </c>
      <c r="T1558" s="36">
        <f t="shared" si="173"/>
        <v>85556.728600000002</v>
      </c>
      <c r="U1558" s="36">
        <f t="shared" si="174"/>
        <v>147315377.82475111</v>
      </c>
    </row>
    <row r="1559" spans="1:21" s="27" customFormat="1" x14ac:dyDescent="0.2">
      <c r="A1559" s="13">
        <v>2017</v>
      </c>
      <c r="B1559" s="13" t="s">
        <v>19</v>
      </c>
      <c r="C1559" s="14"/>
      <c r="D1559" s="13" t="s">
        <v>83</v>
      </c>
      <c r="E1559" s="27" t="s">
        <v>44</v>
      </c>
      <c r="F1559" s="27" t="s">
        <v>22</v>
      </c>
      <c r="G1559" s="28" t="s">
        <v>87</v>
      </c>
      <c r="H1559" s="35">
        <v>44370</v>
      </c>
      <c r="I1559" s="27">
        <v>91</v>
      </c>
      <c r="J1559" s="30">
        <v>30</v>
      </c>
      <c r="K1559" s="35">
        <f t="shared" si="168"/>
        <v>1479</v>
      </c>
      <c r="L1559" s="32">
        <v>36.799999999999997</v>
      </c>
      <c r="M1559" s="32">
        <v>3.03</v>
      </c>
      <c r="N1559" s="32">
        <v>32.700000000000003</v>
      </c>
      <c r="O1559" s="33">
        <v>0.48549999999999999</v>
      </c>
      <c r="P1559" s="34">
        <f t="shared" si="169"/>
        <v>718.05449999999996</v>
      </c>
      <c r="Q1559" s="31">
        <f t="shared" si="170"/>
        <v>1632815.9999999998</v>
      </c>
      <c r="R1559" s="36">
        <f t="shared" si="171"/>
        <v>134441.1</v>
      </c>
      <c r="S1559" s="36">
        <f t="shared" si="172"/>
        <v>1450899.0000000002</v>
      </c>
      <c r="T1559" s="36">
        <f t="shared" si="173"/>
        <v>21541.634999999998</v>
      </c>
      <c r="U1559" s="36">
        <f t="shared" si="174"/>
        <v>31860078.164999999</v>
      </c>
    </row>
    <row r="1560" spans="1:21" s="27" customFormat="1" x14ac:dyDescent="0.2">
      <c r="A1560" s="13">
        <v>2017</v>
      </c>
      <c r="B1560" s="13" t="s">
        <v>19</v>
      </c>
      <c r="C1560" s="14"/>
      <c r="D1560" s="13" t="s">
        <v>83</v>
      </c>
      <c r="E1560" s="27" t="s">
        <v>44</v>
      </c>
      <c r="F1560" s="27" t="s">
        <v>22</v>
      </c>
      <c r="G1560" s="28" t="s">
        <v>87</v>
      </c>
      <c r="H1560" s="35">
        <v>59461</v>
      </c>
      <c r="I1560" s="27">
        <v>121</v>
      </c>
      <c r="J1560" s="30">
        <v>30</v>
      </c>
      <c r="K1560" s="35">
        <f t="shared" si="168"/>
        <v>1982.0333333333333</v>
      </c>
      <c r="L1560" s="32">
        <v>37.4</v>
      </c>
      <c r="M1560" s="32">
        <v>3.67</v>
      </c>
      <c r="N1560" s="32">
        <v>32.9</v>
      </c>
      <c r="O1560" s="33">
        <v>0.54110000000000003</v>
      </c>
      <c r="P1560" s="34">
        <f t="shared" si="169"/>
        <v>1072.4782366666668</v>
      </c>
      <c r="Q1560" s="31">
        <f t="shared" si="170"/>
        <v>2223841.4</v>
      </c>
      <c r="R1560" s="36">
        <f t="shared" si="171"/>
        <v>218221.87</v>
      </c>
      <c r="S1560" s="36">
        <f t="shared" si="172"/>
        <v>1956266.9</v>
      </c>
      <c r="T1560" s="36">
        <f t="shared" si="173"/>
        <v>32174.347100000003</v>
      </c>
      <c r="U1560" s="36">
        <f t="shared" si="174"/>
        <v>63770628.430436678</v>
      </c>
    </row>
    <row r="1561" spans="1:21" s="27" customFormat="1" x14ac:dyDescent="0.2">
      <c r="A1561" s="13">
        <v>2017</v>
      </c>
      <c r="B1561" s="13" t="s">
        <v>19</v>
      </c>
      <c r="C1561" s="14"/>
      <c r="D1561" s="13" t="s">
        <v>83</v>
      </c>
      <c r="E1561" s="27" t="s">
        <v>44</v>
      </c>
      <c r="F1561" s="27" t="s">
        <v>22</v>
      </c>
      <c r="G1561" s="28" t="s">
        <v>87</v>
      </c>
      <c r="H1561" s="35">
        <v>100637</v>
      </c>
      <c r="I1561" s="27">
        <v>201</v>
      </c>
      <c r="J1561" s="30">
        <v>72</v>
      </c>
      <c r="K1561" s="35">
        <f t="shared" si="168"/>
        <v>1397.7361111111111</v>
      </c>
      <c r="L1561" s="32">
        <v>35.799999999999997</v>
      </c>
      <c r="M1561" s="32">
        <v>4.5</v>
      </c>
      <c r="N1561" s="32">
        <v>30.7</v>
      </c>
      <c r="O1561" s="33">
        <v>0.53759999999999997</v>
      </c>
      <c r="P1561" s="34">
        <f t="shared" si="169"/>
        <v>751.42293333333328</v>
      </c>
      <c r="Q1561" s="31">
        <f t="shared" si="170"/>
        <v>3602804.5999999996</v>
      </c>
      <c r="R1561" s="36">
        <f t="shared" si="171"/>
        <v>452866.5</v>
      </c>
      <c r="S1561" s="36">
        <f t="shared" si="172"/>
        <v>3089555.9</v>
      </c>
      <c r="T1561" s="36">
        <f t="shared" si="173"/>
        <v>54102.451199999996</v>
      </c>
      <c r="U1561" s="36">
        <f t="shared" si="174"/>
        <v>75620949.741866663</v>
      </c>
    </row>
    <row r="1562" spans="1:21" s="27" customFormat="1" x14ac:dyDescent="0.2">
      <c r="A1562" s="13">
        <v>2017</v>
      </c>
      <c r="B1562" s="13" t="s">
        <v>17</v>
      </c>
      <c r="C1562" s="14"/>
      <c r="D1562" s="13" t="s">
        <v>83</v>
      </c>
      <c r="E1562" s="27" t="s">
        <v>44</v>
      </c>
      <c r="F1562" s="27" t="s">
        <v>68</v>
      </c>
      <c r="G1562" s="28" t="s">
        <v>87</v>
      </c>
      <c r="H1562" s="35">
        <v>18121</v>
      </c>
      <c r="I1562" s="27">
        <v>37</v>
      </c>
      <c r="J1562" s="30">
        <v>32.5</v>
      </c>
      <c r="K1562" s="35">
        <f t="shared" si="168"/>
        <v>557.56923076923078</v>
      </c>
      <c r="L1562" s="32">
        <v>34</v>
      </c>
      <c r="M1562" s="32">
        <v>4.6399999999999997</v>
      </c>
      <c r="N1562" s="32">
        <v>29.4</v>
      </c>
      <c r="O1562" s="33">
        <v>0.48209999999999997</v>
      </c>
      <c r="P1562" s="34">
        <f t="shared" si="169"/>
        <v>268.80412615384614</v>
      </c>
      <c r="Q1562" s="31">
        <f t="shared" si="170"/>
        <v>616114</v>
      </c>
      <c r="R1562" s="36">
        <f t="shared" si="171"/>
        <v>84081.439999999988</v>
      </c>
      <c r="S1562" s="36">
        <f t="shared" si="172"/>
        <v>532757.4</v>
      </c>
      <c r="T1562" s="36">
        <f t="shared" si="173"/>
        <v>8736.1340999999993</v>
      </c>
      <c r="U1562" s="36">
        <f t="shared" si="174"/>
        <v>4870999.5700338455</v>
      </c>
    </row>
    <row r="1563" spans="1:21" s="27" customFormat="1" x14ac:dyDescent="0.2">
      <c r="A1563" s="13">
        <v>2017</v>
      </c>
      <c r="B1563" s="13" t="s">
        <v>17</v>
      </c>
      <c r="C1563" s="14"/>
      <c r="D1563" s="13" t="s">
        <v>83</v>
      </c>
      <c r="E1563" s="27" t="s">
        <v>44</v>
      </c>
      <c r="F1563" s="27" t="s">
        <v>68</v>
      </c>
      <c r="G1563" s="28" t="s">
        <v>79</v>
      </c>
      <c r="H1563" s="35">
        <v>16583</v>
      </c>
      <c r="I1563" s="27">
        <v>33</v>
      </c>
      <c r="J1563" s="30">
        <v>31.6</v>
      </c>
      <c r="K1563" s="35">
        <f t="shared" si="168"/>
        <v>524.77848101265818</v>
      </c>
      <c r="L1563" s="32">
        <v>33.299999999999997</v>
      </c>
      <c r="M1563" s="32">
        <v>4.24</v>
      </c>
      <c r="N1563" s="32">
        <v>26.3</v>
      </c>
      <c r="O1563" s="33">
        <v>0.47699999999999998</v>
      </c>
      <c r="P1563" s="34">
        <f t="shared" si="169"/>
        <v>250.31933544303794</v>
      </c>
      <c r="Q1563" s="31">
        <f t="shared" si="170"/>
        <v>552213.89999999991</v>
      </c>
      <c r="R1563" s="36">
        <f t="shared" si="171"/>
        <v>70311.92</v>
      </c>
      <c r="S1563" s="36">
        <f t="shared" si="172"/>
        <v>436132.9</v>
      </c>
      <c r="T1563" s="36">
        <f t="shared" si="173"/>
        <v>7910.0909999999994</v>
      </c>
      <c r="U1563" s="36">
        <f t="shared" si="174"/>
        <v>4151045.5396518982</v>
      </c>
    </row>
    <row r="1564" spans="1:21" s="27" customFormat="1" x14ac:dyDescent="0.2">
      <c r="A1564" s="13">
        <v>2017</v>
      </c>
      <c r="B1564" s="13" t="s">
        <v>17</v>
      </c>
      <c r="C1564" s="14"/>
      <c r="D1564" s="13" t="s">
        <v>83</v>
      </c>
      <c r="E1564" s="27" t="s">
        <v>44</v>
      </c>
      <c r="F1564" s="27" t="s">
        <v>107</v>
      </c>
      <c r="G1564" s="28" t="s">
        <v>87</v>
      </c>
      <c r="H1564" s="35">
        <v>14296</v>
      </c>
      <c r="I1564" s="27">
        <v>29</v>
      </c>
      <c r="J1564" s="30">
        <v>19</v>
      </c>
      <c r="K1564" s="35">
        <f t="shared" si="168"/>
        <v>752.42105263157896</v>
      </c>
      <c r="L1564" s="32">
        <v>34.6</v>
      </c>
      <c r="M1564" s="32">
        <v>3.88</v>
      </c>
      <c r="N1564" s="32">
        <v>29.2</v>
      </c>
      <c r="O1564" s="33">
        <v>0.4733</v>
      </c>
      <c r="P1564" s="34">
        <f t="shared" si="169"/>
        <v>356.1208842105263</v>
      </c>
      <c r="Q1564" s="31">
        <f t="shared" si="170"/>
        <v>494641.60000000003</v>
      </c>
      <c r="R1564" s="36">
        <f t="shared" si="171"/>
        <v>55468.479999999996</v>
      </c>
      <c r="S1564" s="36">
        <f t="shared" si="172"/>
        <v>417443.2</v>
      </c>
      <c r="T1564" s="36">
        <f t="shared" si="173"/>
        <v>6766.2968000000001</v>
      </c>
      <c r="U1564" s="36">
        <f t="shared" si="174"/>
        <v>5091104.1606736835</v>
      </c>
    </row>
    <row r="1565" spans="1:21" s="27" customFormat="1" x14ac:dyDescent="0.2">
      <c r="A1565" s="13">
        <v>2017</v>
      </c>
      <c r="B1565" s="13" t="s">
        <v>17</v>
      </c>
      <c r="C1565" s="14"/>
      <c r="D1565" s="13" t="s">
        <v>83</v>
      </c>
      <c r="E1565" s="27" t="s">
        <v>44</v>
      </c>
      <c r="F1565" s="27" t="s">
        <v>107</v>
      </c>
      <c r="G1565" s="28" t="s">
        <v>87</v>
      </c>
      <c r="H1565" s="35">
        <v>23683</v>
      </c>
      <c r="I1565" s="27">
        <v>47</v>
      </c>
      <c r="J1565" s="30">
        <v>35</v>
      </c>
      <c r="K1565" s="35">
        <f t="shared" si="168"/>
        <v>676.65714285714284</v>
      </c>
      <c r="L1565" s="32">
        <v>34.799999999999997</v>
      </c>
      <c r="M1565" s="32">
        <v>4.17</v>
      </c>
      <c r="N1565" s="32">
        <v>30</v>
      </c>
      <c r="O1565" s="33">
        <v>0.49030000000000001</v>
      </c>
      <c r="P1565" s="34">
        <f t="shared" si="169"/>
        <v>331.76499714285717</v>
      </c>
      <c r="Q1565" s="31">
        <f t="shared" si="170"/>
        <v>824168.39999999991</v>
      </c>
      <c r="R1565" s="36">
        <f t="shared" si="171"/>
        <v>98758.11</v>
      </c>
      <c r="S1565" s="36">
        <f t="shared" si="172"/>
        <v>710490</v>
      </c>
      <c r="T1565" s="36">
        <f t="shared" si="173"/>
        <v>11611.7749</v>
      </c>
      <c r="U1565" s="36">
        <f t="shared" si="174"/>
        <v>7857190.4273342863</v>
      </c>
    </row>
    <row r="1566" spans="1:21" s="27" customFormat="1" x14ac:dyDescent="0.2">
      <c r="A1566" s="13">
        <v>2017</v>
      </c>
      <c r="B1566" s="13" t="s">
        <v>17</v>
      </c>
      <c r="C1566" s="14"/>
      <c r="D1566" s="13" t="s">
        <v>83</v>
      </c>
      <c r="E1566" s="27" t="s">
        <v>44</v>
      </c>
      <c r="F1566" s="27" t="s">
        <v>107</v>
      </c>
      <c r="G1566" s="28" t="s">
        <v>87</v>
      </c>
      <c r="H1566" s="35">
        <v>36107</v>
      </c>
      <c r="I1566" s="27">
        <v>74</v>
      </c>
      <c r="J1566" s="30">
        <v>55.9</v>
      </c>
      <c r="K1566" s="35">
        <f t="shared" si="168"/>
        <v>645.92128801431124</v>
      </c>
      <c r="L1566" s="32">
        <v>34.4</v>
      </c>
      <c r="M1566" s="32">
        <v>3.93</v>
      </c>
      <c r="N1566" s="32">
        <v>28.5</v>
      </c>
      <c r="O1566" s="33">
        <v>0.4788</v>
      </c>
      <c r="P1566" s="34">
        <f t="shared" si="169"/>
        <v>309.26711270125219</v>
      </c>
      <c r="Q1566" s="31">
        <f t="shared" si="170"/>
        <v>1242080.8</v>
      </c>
      <c r="R1566" s="36">
        <f t="shared" si="171"/>
        <v>141900.51</v>
      </c>
      <c r="S1566" s="36">
        <f t="shared" si="172"/>
        <v>1029049.5</v>
      </c>
      <c r="T1566" s="36">
        <f t="shared" si="173"/>
        <v>17288.031599999998</v>
      </c>
      <c r="U1566" s="36">
        <f t="shared" si="174"/>
        <v>11166707.638304112</v>
      </c>
    </row>
    <row r="1567" spans="1:21" s="27" customFormat="1" x14ac:dyDescent="0.2">
      <c r="A1567" s="13">
        <v>2017</v>
      </c>
      <c r="B1567" s="13" t="s">
        <v>17</v>
      </c>
      <c r="C1567" s="14"/>
      <c r="D1567" s="13" t="s">
        <v>83</v>
      </c>
      <c r="E1567" s="27" t="s">
        <v>44</v>
      </c>
      <c r="F1567" s="27" t="s">
        <v>107</v>
      </c>
      <c r="G1567" s="28" t="s">
        <v>79</v>
      </c>
      <c r="H1567" s="35">
        <v>34590</v>
      </c>
      <c r="I1567" s="27">
        <v>70</v>
      </c>
      <c r="J1567" s="30">
        <v>36.9</v>
      </c>
      <c r="K1567" s="35">
        <f t="shared" si="168"/>
        <v>937.39837398373993</v>
      </c>
      <c r="L1567" s="32">
        <v>33.9</v>
      </c>
      <c r="M1567" s="32">
        <v>4.03</v>
      </c>
      <c r="N1567" s="32">
        <v>26.4</v>
      </c>
      <c r="O1567" s="33">
        <v>0.48180000000000001</v>
      </c>
      <c r="P1567" s="34">
        <f t="shared" si="169"/>
        <v>451.63853658536584</v>
      </c>
      <c r="Q1567" s="31">
        <f t="shared" si="170"/>
        <v>1172601</v>
      </c>
      <c r="R1567" s="36">
        <f t="shared" si="171"/>
        <v>139397.70000000001</v>
      </c>
      <c r="S1567" s="36">
        <f t="shared" si="172"/>
        <v>913176</v>
      </c>
      <c r="T1567" s="36">
        <f t="shared" si="173"/>
        <v>16665.462</v>
      </c>
      <c r="U1567" s="36">
        <f t="shared" si="174"/>
        <v>15622176.980487805</v>
      </c>
    </row>
    <row r="1568" spans="1:21" s="27" customFormat="1" x14ac:dyDescent="0.2">
      <c r="A1568" s="13">
        <v>2017</v>
      </c>
      <c r="B1568" s="13" t="s">
        <v>17</v>
      </c>
      <c r="C1568" s="14"/>
      <c r="D1568" s="13" t="s">
        <v>83</v>
      </c>
      <c r="E1568" s="27" t="s">
        <v>44</v>
      </c>
      <c r="F1568" s="27" t="s">
        <v>36</v>
      </c>
      <c r="G1568" s="28" t="s">
        <v>88</v>
      </c>
      <c r="H1568" s="35">
        <v>100184</v>
      </c>
      <c r="I1568" s="27">
        <v>212</v>
      </c>
      <c r="J1568" s="30">
        <v>127.94</v>
      </c>
      <c r="K1568" s="35">
        <f t="shared" si="168"/>
        <v>783.05455682351101</v>
      </c>
      <c r="L1568" s="32">
        <v>34.4</v>
      </c>
      <c r="M1568" s="32">
        <v>3.76</v>
      </c>
      <c r="N1568" s="32">
        <v>28.5</v>
      </c>
      <c r="O1568" s="33">
        <v>0.51080000000000003</v>
      </c>
      <c r="P1568" s="34">
        <f t="shared" si="169"/>
        <v>399.98426762544943</v>
      </c>
      <c r="Q1568" s="31">
        <f t="shared" si="170"/>
        <v>3446329.5999999996</v>
      </c>
      <c r="R1568" s="36">
        <f t="shared" si="171"/>
        <v>376691.83999999997</v>
      </c>
      <c r="S1568" s="36">
        <f t="shared" si="172"/>
        <v>2855244</v>
      </c>
      <c r="T1568" s="36">
        <f t="shared" si="173"/>
        <v>51173.987200000003</v>
      </c>
      <c r="U1568" s="36">
        <f t="shared" si="174"/>
        <v>40072023.867788024</v>
      </c>
    </row>
    <row r="1569" spans="1:21" s="27" customFormat="1" x14ac:dyDescent="0.2">
      <c r="A1569" s="13">
        <v>2017</v>
      </c>
      <c r="B1569" s="13" t="s">
        <v>17</v>
      </c>
      <c r="C1569" s="14"/>
      <c r="D1569" s="13" t="s">
        <v>83</v>
      </c>
      <c r="E1569" s="27" t="s">
        <v>44</v>
      </c>
      <c r="F1569" s="27" t="s">
        <v>36</v>
      </c>
      <c r="G1569" s="28" t="s">
        <v>78</v>
      </c>
      <c r="H1569" s="35">
        <v>79904</v>
      </c>
      <c r="I1569" s="27">
        <v>166</v>
      </c>
      <c r="J1569" s="30">
        <v>113.68</v>
      </c>
      <c r="K1569" s="35">
        <f t="shared" si="168"/>
        <v>702.88529204785357</v>
      </c>
      <c r="L1569" s="32">
        <v>34.4</v>
      </c>
      <c r="M1569" s="32">
        <v>4.3600000000000003</v>
      </c>
      <c r="N1569" s="32">
        <v>30.2</v>
      </c>
      <c r="O1569" s="33">
        <v>0.51659999999999995</v>
      </c>
      <c r="P1569" s="34">
        <f t="shared" si="169"/>
        <v>363.1105418719211</v>
      </c>
      <c r="Q1569" s="31">
        <f t="shared" si="170"/>
        <v>2748697.6</v>
      </c>
      <c r="R1569" s="36">
        <f t="shared" si="171"/>
        <v>348381.44</v>
      </c>
      <c r="S1569" s="36">
        <f t="shared" si="172"/>
        <v>2413100.7999999998</v>
      </c>
      <c r="T1569" s="36">
        <f t="shared" si="173"/>
        <v>41278.406399999993</v>
      </c>
      <c r="U1569" s="36">
        <f t="shared" si="174"/>
        <v>29013984.737733983</v>
      </c>
    </row>
    <row r="1570" spans="1:21" s="27" customFormat="1" x14ac:dyDescent="0.2">
      <c r="A1570" s="13">
        <v>2018</v>
      </c>
      <c r="B1570" s="13" t="s">
        <v>17</v>
      </c>
      <c r="C1570" s="14"/>
      <c r="D1570" s="13" t="s">
        <v>82</v>
      </c>
      <c r="E1570" s="27" t="s">
        <v>44</v>
      </c>
      <c r="F1570" s="27" t="s">
        <v>128</v>
      </c>
      <c r="G1570" s="28" t="s">
        <v>130</v>
      </c>
      <c r="H1570" s="35">
        <v>364944</v>
      </c>
      <c r="I1570" s="27">
        <v>709</v>
      </c>
      <c r="J1570" s="39">
        <v>317.39999999999998</v>
      </c>
      <c r="K1570" s="35">
        <f t="shared" si="168"/>
        <v>1149.7920604914934</v>
      </c>
      <c r="L1570" s="32">
        <v>36.020000000000003</v>
      </c>
      <c r="M1570" s="32">
        <v>4.72</v>
      </c>
      <c r="N1570" s="32">
        <v>30</v>
      </c>
      <c r="O1570" s="33">
        <v>0.55525100000000005</v>
      </c>
      <c r="P1570" s="34">
        <f t="shared" si="169"/>
        <v>638.4231913799623</v>
      </c>
      <c r="Q1570" s="31">
        <f t="shared" si="170"/>
        <v>13145282.880000001</v>
      </c>
      <c r="R1570" s="36">
        <f t="shared" si="171"/>
        <v>1722535.68</v>
      </c>
      <c r="S1570" s="36">
        <f t="shared" si="172"/>
        <v>10948320</v>
      </c>
      <c r="T1570" s="36">
        <f t="shared" si="173"/>
        <v>202635.52094400002</v>
      </c>
      <c r="U1570" s="36">
        <f t="shared" si="174"/>
        <v>232988713.15496898</v>
      </c>
    </row>
    <row r="1571" spans="1:21" s="27" customFormat="1" x14ac:dyDescent="0.2">
      <c r="A1571" s="13">
        <v>2018</v>
      </c>
      <c r="B1571" s="13" t="s">
        <v>17</v>
      </c>
      <c r="C1571" s="14"/>
      <c r="D1571" s="13" t="s">
        <v>82</v>
      </c>
      <c r="E1571" s="27" t="s">
        <v>44</v>
      </c>
      <c r="F1571" s="27" t="s">
        <v>140</v>
      </c>
      <c r="G1571" s="28" t="s">
        <v>130</v>
      </c>
      <c r="H1571" s="35">
        <v>38370</v>
      </c>
      <c r="I1571" s="27">
        <v>78</v>
      </c>
      <c r="J1571" s="39">
        <v>46</v>
      </c>
      <c r="K1571" s="35">
        <f t="shared" si="168"/>
        <v>834.13043478260875</v>
      </c>
      <c r="L1571" s="32">
        <v>36.14</v>
      </c>
      <c r="M1571" s="32">
        <v>4.8</v>
      </c>
      <c r="N1571" s="32">
        <v>30.5</v>
      </c>
      <c r="O1571" s="33">
        <v>0.55176899999999995</v>
      </c>
      <c r="P1571" s="34">
        <f t="shared" si="169"/>
        <v>460.24731586956517</v>
      </c>
      <c r="Q1571" s="31">
        <f t="shared" si="170"/>
        <v>1386691.8</v>
      </c>
      <c r="R1571" s="36">
        <f t="shared" si="171"/>
        <v>184176</v>
      </c>
      <c r="S1571" s="36">
        <f t="shared" si="172"/>
        <v>1170285</v>
      </c>
      <c r="T1571" s="36">
        <f t="shared" si="173"/>
        <v>21171.376529999998</v>
      </c>
      <c r="U1571" s="36">
        <f t="shared" si="174"/>
        <v>17659689.509915214</v>
      </c>
    </row>
    <row r="1572" spans="1:21" s="27" customFormat="1" x14ac:dyDescent="0.2">
      <c r="A1572" s="13">
        <v>2018</v>
      </c>
      <c r="B1572" s="13" t="s">
        <v>17</v>
      </c>
      <c r="C1572" s="14"/>
      <c r="D1572" s="13" t="s">
        <v>82</v>
      </c>
      <c r="E1572" s="27" t="s">
        <v>44</v>
      </c>
      <c r="F1572" s="27" t="s">
        <v>126</v>
      </c>
      <c r="G1572" s="28" t="s">
        <v>130</v>
      </c>
      <c r="H1572" s="35">
        <v>213719</v>
      </c>
      <c r="I1572" s="27">
        <v>441</v>
      </c>
      <c r="J1572" s="39">
        <v>191</v>
      </c>
      <c r="K1572" s="35">
        <f t="shared" si="168"/>
        <v>1118.9476439790576</v>
      </c>
      <c r="L1572" s="32">
        <v>36.770000000000003</v>
      </c>
      <c r="M1572" s="32">
        <v>4.6100000000000003</v>
      </c>
      <c r="N1572" s="32">
        <v>31.84</v>
      </c>
      <c r="O1572" s="33">
        <v>0.567438</v>
      </c>
      <c r="P1572" s="34">
        <f t="shared" si="169"/>
        <v>634.93341320418847</v>
      </c>
      <c r="Q1572" s="31">
        <f t="shared" si="170"/>
        <v>7858447.6300000008</v>
      </c>
      <c r="R1572" s="36">
        <f t="shared" si="171"/>
        <v>985244.59000000008</v>
      </c>
      <c r="S1572" s="36">
        <f t="shared" si="172"/>
        <v>6804812.96</v>
      </c>
      <c r="T1572" s="36">
        <f t="shared" si="173"/>
        <v>121272.28192199999</v>
      </c>
      <c r="U1572" s="36">
        <f t="shared" si="174"/>
        <v>135697334.13658595</v>
      </c>
    </row>
    <row r="1573" spans="1:21" s="27" customFormat="1" x14ac:dyDescent="0.2">
      <c r="A1573" s="13">
        <v>2018</v>
      </c>
      <c r="B1573" s="13" t="s">
        <v>17</v>
      </c>
      <c r="C1573" s="14"/>
      <c r="D1573" s="13" t="s">
        <v>82</v>
      </c>
      <c r="E1573" s="27" t="s">
        <v>135</v>
      </c>
      <c r="F1573" s="27" t="s">
        <v>141</v>
      </c>
      <c r="G1573" s="28" t="s">
        <v>130</v>
      </c>
      <c r="H1573" s="35">
        <v>160005</v>
      </c>
      <c r="I1573" s="27">
        <v>330</v>
      </c>
      <c r="J1573" s="39">
        <v>120</v>
      </c>
      <c r="K1573" s="35">
        <f t="shared" si="168"/>
        <v>1333.375</v>
      </c>
      <c r="L1573" s="32">
        <v>38</v>
      </c>
      <c r="M1573" s="32">
        <v>4.37</v>
      </c>
      <c r="N1573" s="32">
        <v>32.299999999999997</v>
      </c>
      <c r="O1573" s="33">
        <v>0.55379999999999996</v>
      </c>
      <c r="P1573" s="34">
        <f t="shared" si="169"/>
        <v>738.42307500000004</v>
      </c>
      <c r="Q1573" s="31">
        <f t="shared" si="170"/>
        <v>6080190</v>
      </c>
      <c r="R1573" s="36">
        <f t="shared" si="171"/>
        <v>699221.85</v>
      </c>
      <c r="S1573" s="36">
        <f t="shared" si="172"/>
        <v>5168161.5</v>
      </c>
      <c r="T1573" s="36">
        <f t="shared" si="173"/>
        <v>88610.769</v>
      </c>
      <c r="U1573" s="36">
        <f t="shared" si="174"/>
        <v>118151384.11537501</v>
      </c>
    </row>
    <row r="1574" spans="1:21" s="27" customFormat="1" x14ac:dyDescent="0.2">
      <c r="A1574" s="13">
        <v>2018</v>
      </c>
      <c r="B1574" s="13" t="s">
        <v>17</v>
      </c>
      <c r="C1574" s="14"/>
      <c r="D1574" s="13" t="s">
        <v>82</v>
      </c>
      <c r="E1574" s="27" t="s">
        <v>44</v>
      </c>
      <c r="F1574" s="27" t="s">
        <v>128</v>
      </c>
      <c r="G1574" s="28" t="s">
        <v>130</v>
      </c>
      <c r="H1574" s="35">
        <v>184721</v>
      </c>
      <c r="I1574" s="27">
        <v>388</v>
      </c>
      <c r="J1574" s="39">
        <v>199</v>
      </c>
      <c r="K1574" s="35">
        <f t="shared" si="168"/>
        <v>928.2462311557789</v>
      </c>
      <c r="L1574" s="32">
        <v>36.9</v>
      </c>
      <c r="M1574" s="32">
        <v>4.57</v>
      </c>
      <c r="N1574" s="32">
        <v>30.7</v>
      </c>
      <c r="O1574" s="33">
        <v>0.55940000000000001</v>
      </c>
      <c r="P1574" s="34">
        <f t="shared" si="169"/>
        <v>519.26094170854276</v>
      </c>
      <c r="Q1574" s="31">
        <f t="shared" si="170"/>
        <v>6816204.8999999994</v>
      </c>
      <c r="R1574" s="36">
        <f t="shared" si="171"/>
        <v>844174.97000000009</v>
      </c>
      <c r="S1574" s="36">
        <f t="shared" si="172"/>
        <v>5670934.7000000002</v>
      </c>
      <c r="T1574" s="36">
        <f t="shared" si="173"/>
        <v>103332.9274</v>
      </c>
      <c r="U1574" s="36">
        <f t="shared" si="174"/>
        <v>95918400.413343728</v>
      </c>
    </row>
    <row r="1575" spans="1:21" s="27" customFormat="1" x14ac:dyDescent="0.2">
      <c r="A1575" s="13">
        <v>2018</v>
      </c>
      <c r="B1575" s="13" t="s">
        <v>17</v>
      </c>
      <c r="C1575" s="14"/>
      <c r="D1575" s="13" t="s">
        <v>82</v>
      </c>
      <c r="E1575" s="27" t="s">
        <v>44</v>
      </c>
      <c r="F1575" s="27" t="s">
        <v>128</v>
      </c>
      <c r="G1575" s="28" t="s">
        <v>130</v>
      </c>
      <c r="H1575" s="35">
        <v>102065</v>
      </c>
      <c r="I1575" s="27">
        <v>210</v>
      </c>
      <c r="J1575" s="39">
        <v>134.1</v>
      </c>
      <c r="K1575" s="35">
        <f t="shared" si="168"/>
        <v>761.1111111111112</v>
      </c>
      <c r="L1575" s="32">
        <v>36.9</v>
      </c>
      <c r="M1575" s="32">
        <v>4.7300000000000004</v>
      </c>
      <c r="N1575" s="32">
        <v>30.3</v>
      </c>
      <c r="O1575" s="33">
        <v>0.56220000000000003</v>
      </c>
      <c r="P1575" s="34">
        <f t="shared" si="169"/>
        <v>427.89666666666676</v>
      </c>
      <c r="Q1575" s="31">
        <f t="shared" si="170"/>
        <v>3766198.5</v>
      </c>
      <c r="R1575" s="36">
        <f t="shared" si="171"/>
        <v>482767.45000000007</v>
      </c>
      <c r="S1575" s="36">
        <f t="shared" si="172"/>
        <v>3092569.5</v>
      </c>
      <c r="T1575" s="36">
        <f t="shared" si="173"/>
        <v>57380.943000000007</v>
      </c>
      <c r="U1575" s="36">
        <f t="shared" si="174"/>
        <v>43673273.283333346</v>
      </c>
    </row>
    <row r="1576" spans="1:21" s="27" customFormat="1" x14ac:dyDescent="0.2">
      <c r="A1576" s="13">
        <v>2018</v>
      </c>
      <c r="B1576" s="13" t="s">
        <v>17</v>
      </c>
      <c r="C1576" s="14"/>
      <c r="D1576" s="13" t="s">
        <v>82</v>
      </c>
      <c r="E1576" s="27" t="s">
        <v>44</v>
      </c>
      <c r="F1576" s="27" t="s">
        <v>128</v>
      </c>
      <c r="G1576" s="28" t="s">
        <v>130</v>
      </c>
      <c r="H1576" s="35">
        <v>80670</v>
      </c>
      <c r="I1576" s="27">
        <v>166</v>
      </c>
      <c r="J1576" s="39">
        <v>90</v>
      </c>
      <c r="K1576" s="35">
        <f t="shared" si="168"/>
        <v>896.33333333333337</v>
      </c>
      <c r="L1576" s="32">
        <v>37.9</v>
      </c>
      <c r="M1576" s="32">
        <v>3.99</v>
      </c>
      <c r="N1576" s="32">
        <v>32.5</v>
      </c>
      <c r="O1576" s="33">
        <v>0.57040000000000002</v>
      </c>
      <c r="P1576" s="34">
        <f t="shared" si="169"/>
        <v>511.26853333333332</v>
      </c>
      <c r="Q1576" s="31">
        <f t="shared" si="170"/>
        <v>3057393</v>
      </c>
      <c r="R1576" s="36">
        <f t="shared" si="171"/>
        <v>321873.3</v>
      </c>
      <c r="S1576" s="36">
        <f t="shared" si="172"/>
        <v>2621775</v>
      </c>
      <c r="T1576" s="36">
        <f t="shared" si="173"/>
        <v>46014.167999999998</v>
      </c>
      <c r="U1576" s="36">
        <f t="shared" si="174"/>
        <v>41244032.583999999</v>
      </c>
    </row>
    <row r="1577" spans="1:21" s="27" customFormat="1" x14ac:dyDescent="0.2">
      <c r="A1577" s="13">
        <v>2018</v>
      </c>
      <c r="B1577" s="13" t="s">
        <v>17</v>
      </c>
      <c r="C1577" s="14"/>
      <c r="D1577" s="13" t="s">
        <v>82</v>
      </c>
      <c r="E1577" s="27" t="s">
        <v>44</v>
      </c>
      <c r="F1577" s="27" t="s">
        <v>141</v>
      </c>
      <c r="G1577" s="28" t="s">
        <v>130</v>
      </c>
      <c r="H1577" s="35">
        <v>86665</v>
      </c>
      <c r="I1577" s="27">
        <v>177</v>
      </c>
      <c r="J1577" s="39">
        <v>71</v>
      </c>
      <c r="K1577" s="35">
        <f t="shared" si="168"/>
        <v>1220.6338028169014</v>
      </c>
      <c r="L1577" s="32">
        <v>37.799999999999997</v>
      </c>
      <c r="M1577" s="32">
        <v>4.5</v>
      </c>
      <c r="N1577" s="32">
        <v>32.5</v>
      </c>
      <c r="O1577" s="33">
        <v>0.56669999999999998</v>
      </c>
      <c r="P1577" s="34">
        <f t="shared" si="169"/>
        <v>691.73317605633792</v>
      </c>
      <c r="Q1577" s="31">
        <f t="shared" si="170"/>
        <v>3275936.9999999995</v>
      </c>
      <c r="R1577" s="36">
        <f t="shared" si="171"/>
        <v>389992.5</v>
      </c>
      <c r="S1577" s="36">
        <f t="shared" si="172"/>
        <v>2816612.5</v>
      </c>
      <c r="T1577" s="36">
        <f t="shared" si="173"/>
        <v>49113.055499999995</v>
      </c>
      <c r="U1577" s="36">
        <f t="shared" si="174"/>
        <v>59949055.702922523</v>
      </c>
    </row>
    <row r="1578" spans="1:21" s="27" customFormat="1" x14ac:dyDescent="0.2">
      <c r="A1578" s="13">
        <v>2018</v>
      </c>
      <c r="B1578" s="13" t="s">
        <v>17</v>
      </c>
      <c r="C1578" s="14"/>
      <c r="D1578" s="13" t="s">
        <v>82</v>
      </c>
      <c r="E1578" s="27" t="s">
        <v>44</v>
      </c>
      <c r="F1578" s="27" t="s">
        <v>142</v>
      </c>
      <c r="G1578" s="28" t="s">
        <v>79</v>
      </c>
      <c r="H1578" s="35">
        <v>142884</v>
      </c>
      <c r="I1578" s="27">
        <v>294</v>
      </c>
      <c r="J1578" s="39">
        <v>95</v>
      </c>
      <c r="K1578" s="35">
        <f t="shared" si="168"/>
        <v>1504.042105263158</v>
      </c>
      <c r="L1578" s="32">
        <v>38.86</v>
      </c>
      <c r="M1578" s="32">
        <v>4.62</v>
      </c>
      <c r="N1578" s="32">
        <v>28.64</v>
      </c>
      <c r="O1578" s="33">
        <v>0.56351700000000005</v>
      </c>
      <c r="P1578" s="34">
        <f t="shared" si="169"/>
        <v>847.55329503157895</v>
      </c>
      <c r="Q1578" s="31">
        <f t="shared" si="170"/>
        <v>5552472.2400000002</v>
      </c>
      <c r="R1578" s="36">
        <f t="shared" si="171"/>
        <v>660124.07999999996</v>
      </c>
      <c r="S1578" s="36">
        <f t="shared" si="172"/>
        <v>4092197.7600000002</v>
      </c>
      <c r="T1578" s="36">
        <f t="shared" si="173"/>
        <v>80517.563028000004</v>
      </c>
      <c r="U1578" s="36">
        <f t="shared" si="174"/>
        <v>121101805.00729212</v>
      </c>
    </row>
    <row r="1579" spans="1:21" s="27" customFormat="1" x14ac:dyDescent="0.2">
      <c r="A1579" s="13">
        <v>2018</v>
      </c>
      <c r="B1579" s="13" t="s">
        <v>17</v>
      </c>
      <c r="C1579" s="14"/>
      <c r="D1579" s="13" t="s">
        <v>82</v>
      </c>
      <c r="E1579" s="27" t="s">
        <v>44</v>
      </c>
      <c r="F1579" s="27" t="s">
        <v>143</v>
      </c>
      <c r="G1579" s="28" t="s">
        <v>130</v>
      </c>
      <c r="H1579" s="35">
        <v>17503</v>
      </c>
      <c r="I1579" s="27">
        <v>37</v>
      </c>
      <c r="J1579" s="39">
        <v>43.6</v>
      </c>
      <c r="K1579" s="35">
        <f t="shared" si="168"/>
        <v>401.44495412844037</v>
      </c>
      <c r="L1579" s="32">
        <v>33</v>
      </c>
      <c r="M1579" s="32">
        <v>5.2</v>
      </c>
      <c r="N1579" s="32">
        <v>28.5</v>
      </c>
      <c r="O1579" s="33">
        <v>0.48799999999999999</v>
      </c>
      <c r="P1579" s="34">
        <f t="shared" si="169"/>
        <v>195.90513761467889</v>
      </c>
      <c r="Q1579" s="31">
        <f t="shared" si="170"/>
        <v>577599</v>
      </c>
      <c r="R1579" s="36">
        <f t="shared" si="171"/>
        <v>91015.6</v>
      </c>
      <c r="S1579" s="36">
        <f t="shared" si="172"/>
        <v>498835.5</v>
      </c>
      <c r="T1579" s="36">
        <f t="shared" si="173"/>
        <v>8541.4639999999999</v>
      </c>
      <c r="U1579" s="36">
        <f t="shared" si="174"/>
        <v>3428927.6236697244</v>
      </c>
    </row>
    <row r="1580" spans="1:21" s="27" customFormat="1" x14ac:dyDescent="0.2">
      <c r="A1580" s="13">
        <v>2018</v>
      </c>
      <c r="B1580" s="13" t="s">
        <v>17</v>
      </c>
      <c r="C1580" s="14"/>
      <c r="D1580" s="13" t="s">
        <v>82</v>
      </c>
      <c r="E1580" s="27" t="s">
        <v>44</v>
      </c>
      <c r="F1580" s="27" t="s">
        <v>143</v>
      </c>
      <c r="G1580" s="28" t="s">
        <v>130</v>
      </c>
      <c r="H1580" s="35">
        <v>32304</v>
      </c>
      <c r="I1580" s="27">
        <v>68</v>
      </c>
      <c r="J1580" s="39">
        <v>90.7</v>
      </c>
      <c r="K1580" s="35">
        <f t="shared" si="168"/>
        <v>356.16317530319736</v>
      </c>
      <c r="L1580" s="32">
        <v>33</v>
      </c>
      <c r="M1580" s="32">
        <v>5.08</v>
      </c>
      <c r="N1580" s="32">
        <v>28.75</v>
      </c>
      <c r="O1580" s="33">
        <v>0.48930000000000001</v>
      </c>
      <c r="P1580" s="34">
        <f t="shared" si="169"/>
        <v>174.27064167585445</v>
      </c>
      <c r="Q1580" s="31">
        <f t="shared" si="170"/>
        <v>1066032</v>
      </c>
      <c r="R1580" s="36">
        <f t="shared" si="171"/>
        <v>164104.32000000001</v>
      </c>
      <c r="S1580" s="36">
        <f t="shared" si="172"/>
        <v>928740</v>
      </c>
      <c r="T1580" s="36">
        <f t="shared" si="173"/>
        <v>15806.3472</v>
      </c>
      <c r="U1580" s="36">
        <f t="shared" si="174"/>
        <v>5629638.8086968018</v>
      </c>
    </row>
    <row r="1581" spans="1:21" s="27" customFormat="1" x14ac:dyDescent="0.2">
      <c r="A1581" s="13">
        <v>2018</v>
      </c>
      <c r="B1581" s="13" t="s">
        <v>17</v>
      </c>
      <c r="C1581" s="14"/>
      <c r="D1581" s="13" t="s">
        <v>82</v>
      </c>
      <c r="E1581" s="27" t="s">
        <v>44</v>
      </c>
      <c r="F1581" s="27" t="s">
        <v>128</v>
      </c>
      <c r="G1581" s="28" t="s">
        <v>130</v>
      </c>
      <c r="H1581" s="35">
        <v>78812</v>
      </c>
      <c r="I1581" s="27">
        <v>160</v>
      </c>
      <c r="J1581" s="39">
        <v>72.599999999999994</v>
      </c>
      <c r="K1581" s="35">
        <f t="shared" si="168"/>
        <v>1085.564738292011</v>
      </c>
      <c r="L1581" s="32">
        <v>35.99</v>
      </c>
      <c r="M1581" s="32">
        <v>4.79</v>
      </c>
      <c r="N1581" s="32">
        <v>29.94</v>
      </c>
      <c r="O1581" s="33">
        <v>0.54620000000000002</v>
      </c>
      <c r="P1581" s="34">
        <f t="shared" si="169"/>
        <v>592.93546005509643</v>
      </c>
      <c r="Q1581" s="31">
        <f t="shared" si="170"/>
        <v>2836443.8800000004</v>
      </c>
      <c r="R1581" s="36">
        <f t="shared" si="171"/>
        <v>377509.48</v>
      </c>
      <c r="S1581" s="36">
        <f t="shared" si="172"/>
        <v>2359631.2800000003</v>
      </c>
      <c r="T1581" s="36">
        <f t="shared" si="173"/>
        <v>43047.114399999999</v>
      </c>
      <c r="U1581" s="36">
        <f t="shared" si="174"/>
        <v>46730429.477862261</v>
      </c>
    </row>
    <row r="1582" spans="1:21" s="27" customFormat="1" x14ac:dyDescent="0.2">
      <c r="A1582" s="13">
        <v>2018</v>
      </c>
      <c r="B1582" s="13" t="s">
        <v>17</v>
      </c>
      <c r="C1582" s="14"/>
      <c r="D1582" s="13" t="s">
        <v>82</v>
      </c>
      <c r="E1582" s="27" t="s">
        <v>44</v>
      </c>
      <c r="F1582" s="27" t="s">
        <v>143</v>
      </c>
      <c r="G1582" s="28" t="s">
        <v>130</v>
      </c>
      <c r="H1582" s="35">
        <v>16401</v>
      </c>
      <c r="I1582" s="27">
        <v>35</v>
      </c>
      <c r="J1582" s="39">
        <v>35.200000000000003</v>
      </c>
      <c r="K1582" s="35">
        <f t="shared" si="168"/>
        <v>465.93749999999994</v>
      </c>
      <c r="L1582" s="32">
        <v>34.049999999999997</v>
      </c>
      <c r="M1582" s="32">
        <v>5.08</v>
      </c>
      <c r="N1582" s="32">
        <v>28.61</v>
      </c>
      <c r="O1582" s="33">
        <v>0.50280000000000002</v>
      </c>
      <c r="P1582" s="34">
        <f t="shared" si="169"/>
        <v>234.27337499999999</v>
      </c>
      <c r="Q1582" s="31">
        <f t="shared" si="170"/>
        <v>558454.04999999993</v>
      </c>
      <c r="R1582" s="36">
        <f t="shared" si="171"/>
        <v>83317.08</v>
      </c>
      <c r="S1582" s="36">
        <f t="shared" si="172"/>
        <v>469232.61</v>
      </c>
      <c r="T1582" s="36">
        <f t="shared" si="173"/>
        <v>8246.4228000000003</v>
      </c>
      <c r="U1582" s="36">
        <f t="shared" si="174"/>
        <v>3842317.623375</v>
      </c>
    </row>
    <row r="1583" spans="1:21" s="27" customFormat="1" x14ac:dyDescent="0.2">
      <c r="A1583" s="13">
        <v>2018</v>
      </c>
      <c r="B1583" s="13" t="s">
        <v>17</v>
      </c>
      <c r="C1583" s="14"/>
      <c r="D1583" s="13" t="s">
        <v>82</v>
      </c>
      <c r="E1583" s="27" t="s">
        <v>44</v>
      </c>
      <c r="F1583" s="27" t="s">
        <v>128</v>
      </c>
      <c r="G1583" s="28" t="s">
        <v>130</v>
      </c>
      <c r="H1583" s="35">
        <v>181942</v>
      </c>
      <c r="I1583" s="27">
        <v>374</v>
      </c>
      <c r="J1583" s="39">
        <v>350</v>
      </c>
      <c r="K1583" s="35">
        <f t="shared" si="168"/>
        <v>519.83428571428567</v>
      </c>
      <c r="L1583" s="32">
        <v>35.21</v>
      </c>
      <c r="M1583" s="32">
        <v>4.3499999999999996</v>
      </c>
      <c r="N1583" s="32">
        <v>29.13</v>
      </c>
      <c r="O1583" s="33">
        <v>0.54049999999999998</v>
      </c>
      <c r="P1583" s="34">
        <f t="shared" si="169"/>
        <v>280.97043142857143</v>
      </c>
      <c r="Q1583" s="31">
        <f t="shared" si="170"/>
        <v>6406177.8200000003</v>
      </c>
      <c r="R1583" s="36">
        <f t="shared" si="171"/>
        <v>791447.7</v>
      </c>
      <c r="S1583" s="36">
        <f t="shared" si="172"/>
        <v>5299970.46</v>
      </c>
      <c r="T1583" s="36">
        <f t="shared" si="173"/>
        <v>98339.650999999998</v>
      </c>
      <c r="U1583" s="36">
        <f t="shared" si="174"/>
        <v>51120322.234977141</v>
      </c>
    </row>
    <row r="1584" spans="1:21" s="27" customFormat="1" x14ac:dyDescent="0.2">
      <c r="A1584" s="13">
        <v>2018</v>
      </c>
      <c r="B1584" s="13" t="s">
        <v>17</v>
      </c>
      <c r="C1584" s="14"/>
      <c r="D1584" s="13" t="s">
        <v>82</v>
      </c>
      <c r="E1584" s="27" t="s">
        <v>44</v>
      </c>
      <c r="F1584" s="27" t="s">
        <v>128</v>
      </c>
      <c r="G1584" s="28" t="s">
        <v>130</v>
      </c>
      <c r="H1584" s="35">
        <v>365183</v>
      </c>
      <c r="I1584" s="27">
        <v>766</v>
      </c>
      <c r="J1584" s="39">
        <v>378</v>
      </c>
      <c r="K1584" s="35">
        <f t="shared" si="168"/>
        <v>966.09259259259261</v>
      </c>
      <c r="L1584" s="32">
        <v>36.18</v>
      </c>
      <c r="M1584" s="32">
        <v>5</v>
      </c>
      <c r="N1584" s="32">
        <v>30.65</v>
      </c>
      <c r="O1584" s="33">
        <v>0.548871</v>
      </c>
      <c r="P1584" s="34">
        <f t="shared" si="169"/>
        <v>530.26020738888894</v>
      </c>
      <c r="Q1584" s="31">
        <f t="shared" si="170"/>
        <v>13212320.939999999</v>
      </c>
      <c r="R1584" s="36">
        <f t="shared" si="171"/>
        <v>1825915</v>
      </c>
      <c r="S1584" s="36">
        <f t="shared" si="172"/>
        <v>11192858.949999999</v>
      </c>
      <c r="T1584" s="36">
        <f t="shared" si="173"/>
        <v>200438.358393</v>
      </c>
      <c r="U1584" s="36">
        <f t="shared" si="174"/>
        <v>193642013.31489664</v>
      </c>
    </row>
    <row r="1585" spans="1:21" s="27" customFormat="1" x14ac:dyDescent="0.2">
      <c r="A1585" s="13">
        <v>2018</v>
      </c>
      <c r="B1585" s="13" t="s">
        <v>39</v>
      </c>
      <c r="C1585" s="14"/>
      <c r="D1585" s="13" t="s">
        <v>83</v>
      </c>
      <c r="E1585" s="27" t="s">
        <v>44</v>
      </c>
      <c r="F1585" s="27" t="s">
        <v>20</v>
      </c>
      <c r="G1585" s="28" t="s">
        <v>99</v>
      </c>
      <c r="H1585" s="35">
        <v>99013</v>
      </c>
      <c r="I1585" s="27">
        <v>200</v>
      </c>
      <c r="J1585" s="30">
        <v>60</v>
      </c>
      <c r="K1585" s="35">
        <f t="shared" si="168"/>
        <v>1650.2166666666667</v>
      </c>
      <c r="L1585" s="32">
        <v>34.950000000000003</v>
      </c>
      <c r="M1585" s="32">
        <v>4.29</v>
      </c>
      <c r="N1585" s="32">
        <v>30.31</v>
      </c>
      <c r="O1585" s="33">
        <v>0.52959999999999996</v>
      </c>
      <c r="P1585" s="34">
        <f t="shared" si="169"/>
        <v>873.95474666666655</v>
      </c>
      <c r="Q1585" s="31">
        <f t="shared" si="170"/>
        <v>3460504.35</v>
      </c>
      <c r="R1585" s="36">
        <f t="shared" si="171"/>
        <v>424765.77</v>
      </c>
      <c r="S1585" s="36">
        <f t="shared" si="172"/>
        <v>3001084.03</v>
      </c>
      <c r="T1585" s="36">
        <f t="shared" si="173"/>
        <v>52437.284799999994</v>
      </c>
      <c r="U1585" s="36">
        <f t="shared" si="174"/>
        <v>86532881.331706658</v>
      </c>
    </row>
    <row r="1586" spans="1:21" s="27" customFormat="1" x14ac:dyDescent="0.2">
      <c r="A1586" s="13">
        <v>2018</v>
      </c>
      <c r="B1586" s="13" t="s">
        <v>19</v>
      </c>
      <c r="C1586" s="14"/>
      <c r="D1586" s="13" t="s">
        <v>83</v>
      </c>
      <c r="E1586" s="27" t="s">
        <v>44</v>
      </c>
      <c r="F1586" s="27" t="s">
        <v>20</v>
      </c>
      <c r="G1586" s="28" t="s">
        <v>99</v>
      </c>
      <c r="H1586" s="35">
        <v>166763</v>
      </c>
      <c r="I1586" s="27">
        <v>341</v>
      </c>
      <c r="J1586" s="30">
        <v>110</v>
      </c>
      <c r="K1586" s="35">
        <f t="shared" si="168"/>
        <v>1516.0272727272727</v>
      </c>
      <c r="L1586" s="32">
        <v>33.700000000000003</v>
      </c>
      <c r="M1586" s="32">
        <v>4.82</v>
      </c>
      <c r="N1586" s="32">
        <v>29.1</v>
      </c>
      <c r="O1586" s="33">
        <v>0.50760000000000005</v>
      </c>
      <c r="P1586" s="34">
        <f t="shared" si="169"/>
        <v>769.53544363636377</v>
      </c>
      <c r="Q1586" s="31">
        <f t="shared" si="170"/>
        <v>5619913.1000000006</v>
      </c>
      <c r="R1586" s="36">
        <f t="shared" si="171"/>
        <v>803797.66</v>
      </c>
      <c r="S1586" s="36">
        <f t="shared" si="172"/>
        <v>4852803.3</v>
      </c>
      <c r="T1586" s="36">
        <f t="shared" si="173"/>
        <v>84648.89880000001</v>
      </c>
      <c r="U1586" s="36">
        <f t="shared" si="174"/>
        <v>128330039.18713093</v>
      </c>
    </row>
    <row r="1587" spans="1:21" s="27" customFormat="1" x14ac:dyDescent="0.2">
      <c r="A1587" s="13">
        <v>2018</v>
      </c>
      <c r="B1587" s="13" t="s">
        <v>39</v>
      </c>
      <c r="C1587" s="14"/>
      <c r="D1587" s="13" t="s">
        <v>83</v>
      </c>
      <c r="E1587" s="27" t="s">
        <v>44</v>
      </c>
      <c r="F1587" s="27" t="s">
        <v>21</v>
      </c>
      <c r="G1587" s="28" t="s">
        <v>99</v>
      </c>
      <c r="H1587" s="35">
        <v>58199</v>
      </c>
      <c r="I1587" s="27">
        <v>119</v>
      </c>
      <c r="J1587" s="30">
        <v>40</v>
      </c>
      <c r="K1587" s="35">
        <f t="shared" si="168"/>
        <v>1454.9749999999999</v>
      </c>
      <c r="L1587" s="32">
        <v>35</v>
      </c>
      <c r="M1587" s="32">
        <v>4.33</v>
      </c>
      <c r="N1587" s="32">
        <v>30.2</v>
      </c>
      <c r="O1587" s="33">
        <v>0.53200000000000003</v>
      </c>
      <c r="P1587" s="34">
        <f t="shared" si="169"/>
        <v>774.0467000000001</v>
      </c>
      <c r="Q1587" s="31">
        <f t="shared" si="170"/>
        <v>2036965</v>
      </c>
      <c r="R1587" s="36">
        <f t="shared" si="171"/>
        <v>252001.67</v>
      </c>
      <c r="S1587" s="36">
        <f t="shared" si="172"/>
        <v>1757609.8</v>
      </c>
      <c r="T1587" s="36">
        <f t="shared" si="173"/>
        <v>30961.868000000002</v>
      </c>
      <c r="U1587" s="36">
        <f t="shared" si="174"/>
        <v>45048743.893300004</v>
      </c>
    </row>
    <row r="1588" spans="1:21" s="27" customFormat="1" x14ac:dyDescent="0.2">
      <c r="A1588" s="13">
        <v>2018</v>
      </c>
      <c r="B1588" s="13" t="s">
        <v>50</v>
      </c>
      <c r="C1588" s="14"/>
      <c r="D1588" s="13" t="s">
        <v>83</v>
      </c>
      <c r="E1588" s="27" t="s">
        <v>44</v>
      </c>
      <c r="F1588" s="27" t="s">
        <v>20</v>
      </c>
      <c r="G1588" s="28" t="s">
        <v>78</v>
      </c>
      <c r="H1588" s="35">
        <v>95862</v>
      </c>
      <c r="I1588" s="27">
        <v>199</v>
      </c>
      <c r="J1588" s="30">
        <v>120</v>
      </c>
      <c r="K1588" s="35">
        <f t="shared" si="168"/>
        <v>798.85</v>
      </c>
      <c r="L1588" s="32">
        <v>34.9</v>
      </c>
      <c r="M1588" s="32">
        <v>4.5599999999999996</v>
      </c>
      <c r="N1588" s="32">
        <v>29.8</v>
      </c>
      <c r="O1588" s="33">
        <v>0.52249999999999996</v>
      </c>
      <c r="P1588" s="34">
        <f t="shared" si="169"/>
        <v>417.39912499999997</v>
      </c>
      <c r="Q1588" s="31">
        <f t="shared" si="170"/>
        <v>3345583.8</v>
      </c>
      <c r="R1588" s="36">
        <f t="shared" si="171"/>
        <v>437130.72</v>
      </c>
      <c r="S1588" s="36">
        <f t="shared" si="172"/>
        <v>2856687.6</v>
      </c>
      <c r="T1588" s="36">
        <f t="shared" si="173"/>
        <v>50087.894999999997</v>
      </c>
      <c r="U1588" s="36">
        <f t="shared" si="174"/>
        <v>40012714.92075</v>
      </c>
    </row>
    <row r="1589" spans="1:21" s="27" customFormat="1" x14ac:dyDescent="0.2">
      <c r="A1589" s="13">
        <v>2018</v>
      </c>
      <c r="B1589" s="13" t="s">
        <v>39</v>
      </c>
      <c r="C1589" s="14"/>
      <c r="D1589" s="13" t="s">
        <v>82</v>
      </c>
      <c r="E1589" s="27" t="s">
        <v>44</v>
      </c>
      <c r="F1589" s="27" t="s">
        <v>20</v>
      </c>
      <c r="G1589" s="28" t="s">
        <v>106</v>
      </c>
      <c r="H1589" s="35">
        <v>156053</v>
      </c>
      <c r="I1589" s="27">
        <v>305</v>
      </c>
      <c r="J1589" s="30">
        <v>120</v>
      </c>
      <c r="K1589" s="35">
        <f t="shared" si="168"/>
        <v>1300.4416666666666</v>
      </c>
      <c r="L1589" s="32">
        <v>37</v>
      </c>
      <c r="M1589" s="32">
        <v>4.83</v>
      </c>
      <c r="N1589" s="32">
        <v>30.99</v>
      </c>
      <c r="O1589" s="33">
        <v>0.56283099999999997</v>
      </c>
      <c r="P1589" s="34">
        <f t="shared" si="169"/>
        <v>731.92888369166656</v>
      </c>
      <c r="Q1589" s="31">
        <f t="shared" si="170"/>
        <v>5773961</v>
      </c>
      <c r="R1589" s="36">
        <f t="shared" si="171"/>
        <v>753735.99</v>
      </c>
      <c r="S1589" s="36">
        <f t="shared" si="172"/>
        <v>4836082.47</v>
      </c>
      <c r="T1589" s="36">
        <f t="shared" si="173"/>
        <v>87831.466042999993</v>
      </c>
      <c r="U1589" s="36">
        <f t="shared" si="174"/>
        <v>114219698.08673564</v>
      </c>
    </row>
    <row r="1590" spans="1:21" s="27" customFormat="1" x14ac:dyDescent="0.2">
      <c r="A1590" s="13">
        <v>2018</v>
      </c>
      <c r="B1590" s="13" t="s">
        <v>39</v>
      </c>
      <c r="C1590" s="14"/>
      <c r="D1590" s="13" t="s">
        <v>83</v>
      </c>
      <c r="E1590" s="27" t="s">
        <v>44</v>
      </c>
      <c r="F1590" s="27" t="s">
        <v>16</v>
      </c>
      <c r="G1590" s="28" t="s">
        <v>79</v>
      </c>
      <c r="H1590" s="35">
        <v>152764</v>
      </c>
      <c r="I1590" s="27">
        <v>310</v>
      </c>
      <c r="J1590" s="30">
        <v>120</v>
      </c>
      <c r="K1590" s="35">
        <f t="shared" si="168"/>
        <v>1273.0333333333333</v>
      </c>
      <c r="L1590" s="32">
        <v>35.1</v>
      </c>
      <c r="M1590" s="32">
        <v>3.83</v>
      </c>
      <c r="N1590" s="32">
        <v>27.37</v>
      </c>
      <c r="O1590" s="33">
        <v>0.53773000000000004</v>
      </c>
      <c r="P1590" s="34">
        <f t="shared" si="169"/>
        <v>684.54821433333336</v>
      </c>
      <c r="Q1590" s="31">
        <f t="shared" si="170"/>
        <v>5362016.4000000004</v>
      </c>
      <c r="R1590" s="36">
        <f t="shared" si="171"/>
        <v>585086.12</v>
      </c>
      <c r="S1590" s="36">
        <f t="shared" si="172"/>
        <v>4181150.68</v>
      </c>
      <c r="T1590" s="36">
        <f t="shared" si="173"/>
        <v>82145.78572</v>
      </c>
      <c r="U1590" s="36">
        <f t="shared" si="174"/>
        <v>104574323.41441734</v>
      </c>
    </row>
    <row r="1591" spans="1:21" s="27" customFormat="1" x14ac:dyDescent="0.2">
      <c r="A1591" s="13">
        <v>2018</v>
      </c>
      <c r="B1591" s="13" t="s">
        <v>50</v>
      </c>
      <c r="C1591" s="14"/>
      <c r="D1591" s="13" t="s">
        <v>83</v>
      </c>
      <c r="E1591" s="27" t="s">
        <v>44</v>
      </c>
      <c r="F1591" s="27" t="s">
        <v>20</v>
      </c>
      <c r="G1591" s="28" t="s">
        <v>130</v>
      </c>
      <c r="H1591" s="35">
        <v>90079</v>
      </c>
      <c r="I1591" s="27">
        <v>184</v>
      </c>
      <c r="J1591" s="30">
        <v>77</v>
      </c>
      <c r="K1591" s="35">
        <f t="shared" si="168"/>
        <v>1169.8571428571429</v>
      </c>
      <c r="L1591" s="32">
        <v>36.200000000000003</v>
      </c>
      <c r="M1591" s="32">
        <v>4.2</v>
      </c>
      <c r="N1591" s="32">
        <v>29</v>
      </c>
      <c r="O1591" s="33">
        <v>0.55420000000000003</v>
      </c>
      <c r="P1591" s="34">
        <f t="shared" si="169"/>
        <v>648.3348285714286</v>
      </c>
      <c r="Q1591" s="31">
        <f t="shared" si="170"/>
        <v>3260859.8000000003</v>
      </c>
      <c r="R1591" s="36">
        <f t="shared" si="171"/>
        <v>378331.8</v>
      </c>
      <c r="S1591" s="36">
        <f t="shared" si="172"/>
        <v>2612291</v>
      </c>
      <c r="T1591" s="36">
        <f t="shared" si="173"/>
        <v>49921.781800000004</v>
      </c>
      <c r="U1591" s="36">
        <f t="shared" si="174"/>
        <v>58401353.022885717</v>
      </c>
    </row>
    <row r="1592" spans="1:21" s="27" customFormat="1" x14ac:dyDescent="0.2">
      <c r="A1592" s="13">
        <v>2018</v>
      </c>
      <c r="B1592" s="13" t="s">
        <v>39</v>
      </c>
      <c r="C1592" s="14"/>
      <c r="D1592" s="13" t="s">
        <v>83</v>
      </c>
      <c r="E1592" s="27" t="s">
        <v>44</v>
      </c>
      <c r="F1592" s="27" t="s">
        <v>20</v>
      </c>
      <c r="G1592" s="28" t="s">
        <v>78</v>
      </c>
      <c r="H1592" s="35">
        <v>152314</v>
      </c>
      <c r="I1592" s="27">
        <v>208</v>
      </c>
      <c r="J1592" s="30">
        <v>120</v>
      </c>
      <c r="K1592" s="35">
        <f t="shared" si="168"/>
        <v>1269.2833333333333</v>
      </c>
      <c r="L1592" s="32">
        <v>34.9</v>
      </c>
      <c r="M1592" s="32">
        <v>3.94</v>
      </c>
      <c r="N1592" s="32">
        <v>27.8</v>
      </c>
      <c r="O1592" s="33">
        <v>0.52159999999999995</v>
      </c>
      <c r="P1592" s="34">
        <f t="shared" si="169"/>
        <v>662.05818666666664</v>
      </c>
      <c r="Q1592" s="31">
        <f t="shared" si="170"/>
        <v>5315758.5999999996</v>
      </c>
      <c r="R1592" s="36">
        <f t="shared" si="171"/>
        <v>600117.16</v>
      </c>
      <c r="S1592" s="36">
        <f t="shared" si="172"/>
        <v>4234329.2</v>
      </c>
      <c r="T1592" s="36">
        <f t="shared" si="173"/>
        <v>79446.982399999994</v>
      </c>
      <c r="U1592" s="36">
        <f t="shared" si="174"/>
        <v>100840730.64394666</v>
      </c>
    </row>
    <row r="1593" spans="1:21" s="27" customFormat="1" x14ac:dyDescent="0.2">
      <c r="A1593" s="13">
        <v>2018</v>
      </c>
      <c r="B1593" s="13" t="s">
        <v>50</v>
      </c>
      <c r="C1593" s="14"/>
      <c r="D1593" s="13" t="s">
        <v>83</v>
      </c>
      <c r="E1593" s="27" t="s">
        <v>44</v>
      </c>
      <c r="F1593" s="27" t="s">
        <v>20</v>
      </c>
      <c r="G1593" s="28" t="s">
        <v>78</v>
      </c>
      <c r="H1593" s="35">
        <v>93645</v>
      </c>
      <c r="I1593" s="27">
        <v>192</v>
      </c>
      <c r="J1593" s="30">
        <v>100</v>
      </c>
      <c r="K1593" s="35">
        <f t="shared" si="168"/>
        <v>936.45</v>
      </c>
      <c r="L1593" s="32">
        <v>34.4</v>
      </c>
      <c r="M1593" s="32">
        <v>4.09</v>
      </c>
      <c r="N1593" s="32">
        <v>28.7</v>
      </c>
      <c r="O1593" s="33">
        <v>0.52190000000000003</v>
      </c>
      <c r="P1593" s="34">
        <f t="shared" si="169"/>
        <v>488.73325500000004</v>
      </c>
      <c r="Q1593" s="31">
        <f t="shared" si="170"/>
        <v>3221388</v>
      </c>
      <c r="R1593" s="36">
        <f t="shared" si="171"/>
        <v>383008.05</v>
      </c>
      <c r="S1593" s="36">
        <f t="shared" si="172"/>
        <v>2687611.5</v>
      </c>
      <c r="T1593" s="36">
        <f t="shared" si="173"/>
        <v>48873.325500000006</v>
      </c>
      <c r="U1593" s="36">
        <f t="shared" si="174"/>
        <v>45767425.664475001</v>
      </c>
    </row>
    <row r="1594" spans="1:21" s="27" customFormat="1" x14ac:dyDescent="0.2">
      <c r="A1594" s="13">
        <v>2018</v>
      </c>
      <c r="B1594" s="13" t="s">
        <v>39</v>
      </c>
      <c r="C1594" s="14"/>
      <c r="D1594" s="13" t="s">
        <v>83</v>
      </c>
      <c r="E1594" s="27" t="s">
        <v>44</v>
      </c>
      <c r="F1594" s="27" t="s">
        <v>20</v>
      </c>
      <c r="G1594" s="28" t="s">
        <v>99</v>
      </c>
      <c r="H1594" s="35">
        <v>122426</v>
      </c>
      <c r="I1594" s="27">
        <v>246</v>
      </c>
      <c r="J1594" s="30">
        <v>87</v>
      </c>
      <c r="K1594" s="35">
        <f t="shared" si="168"/>
        <v>1407.1954022988505</v>
      </c>
      <c r="L1594" s="32">
        <v>34.49</v>
      </c>
      <c r="M1594" s="32">
        <v>4.25</v>
      </c>
      <c r="N1594" s="32">
        <v>29.78</v>
      </c>
      <c r="O1594" s="33">
        <v>0.53276500000000004</v>
      </c>
      <c r="P1594" s="34">
        <f t="shared" si="169"/>
        <v>749.7044585057472</v>
      </c>
      <c r="Q1594" s="31">
        <f t="shared" si="170"/>
        <v>4222472.74</v>
      </c>
      <c r="R1594" s="36">
        <f t="shared" si="171"/>
        <v>520310.5</v>
      </c>
      <c r="S1594" s="36">
        <f t="shared" si="172"/>
        <v>3645846.2800000003</v>
      </c>
      <c r="T1594" s="36">
        <f t="shared" si="173"/>
        <v>65224.287890000007</v>
      </c>
      <c r="U1594" s="36">
        <f t="shared" si="174"/>
        <v>91783318.037024602</v>
      </c>
    </row>
    <row r="1595" spans="1:21" s="27" customFormat="1" x14ac:dyDescent="0.2">
      <c r="A1595" s="13">
        <v>2018</v>
      </c>
      <c r="B1595" s="13" t="s">
        <v>132</v>
      </c>
      <c r="C1595" s="14"/>
      <c r="D1595" s="13" t="s">
        <v>83</v>
      </c>
      <c r="E1595" s="27" t="s">
        <v>44</v>
      </c>
      <c r="F1595" s="27" t="s">
        <v>20</v>
      </c>
      <c r="G1595" s="28" t="s">
        <v>87</v>
      </c>
      <c r="H1595" s="35">
        <v>156453</v>
      </c>
      <c r="I1595" s="27">
        <v>316</v>
      </c>
      <c r="J1595" s="30">
        <v>120</v>
      </c>
      <c r="K1595" s="35">
        <f t="shared" si="168"/>
        <v>1303.7750000000001</v>
      </c>
      <c r="L1595" s="32">
        <v>35.200000000000003</v>
      </c>
      <c r="M1595" s="32">
        <v>3.76</v>
      </c>
      <c r="N1595" s="32">
        <v>31.2</v>
      </c>
      <c r="O1595" s="33">
        <v>0.53890000000000005</v>
      </c>
      <c r="P1595" s="34">
        <f t="shared" si="169"/>
        <v>702.60434750000013</v>
      </c>
      <c r="Q1595" s="31">
        <f t="shared" si="170"/>
        <v>5507145.6000000006</v>
      </c>
      <c r="R1595" s="36">
        <f t="shared" si="171"/>
        <v>588263.27999999991</v>
      </c>
      <c r="S1595" s="36">
        <f t="shared" si="172"/>
        <v>4881333.5999999996</v>
      </c>
      <c r="T1595" s="36">
        <f t="shared" si="173"/>
        <v>84312.521700000012</v>
      </c>
      <c r="U1595" s="36">
        <f t="shared" si="174"/>
        <v>109924557.97941752</v>
      </c>
    </row>
    <row r="1596" spans="1:21" s="27" customFormat="1" x14ac:dyDescent="0.2">
      <c r="A1596" s="13">
        <v>2018</v>
      </c>
      <c r="B1596" s="13" t="s">
        <v>39</v>
      </c>
      <c r="C1596" s="14"/>
      <c r="D1596" s="13" t="s">
        <v>83</v>
      </c>
      <c r="E1596" s="27" t="s">
        <v>44</v>
      </c>
      <c r="F1596" s="27" t="s">
        <v>20</v>
      </c>
      <c r="G1596" s="28" t="s">
        <v>106</v>
      </c>
      <c r="H1596" s="35">
        <v>144698</v>
      </c>
      <c r="I1596" s="27">
        <v>293</v>
      </c>
      <c r="J1596" s="30">
        <v>120</v>
      </c>
      <c r="K1596" s="35">
        <f t="shared" si="168"/>
        <v>1205.8166666666666</v>
      </c>
      <c r="L1596" s="32">
        <v>36.1</v>
      </c>
      <c r="M1596" s="32">
        <v>4.08</v>
      </c>
      <c r="N1596" s="32">
        <v>30.4</v>
      </c>
      <c r="O1596" s="33">
        <v>0.54820000000000002</v>
      </c>
      <c r="P1596" s="34">
        <f t="shared" si="169"/>
        <v>661.02869666666663</v>
      </c>
      <c r="Q1596" s="31">
        <f t="shared" si="170"/>
        <v>5223597.8</v>
      </c>
      <c r="R1596" s="36">
        <f t="shared" si="171"/>
        <v>590367.84</v>
      </c>
      <c r="S1596" s="36">
        <f t="shared" si="172"/>
        <v>4398819.2</v>
      </c>
      <c r="T1596" s="36">
        <f t="shared" si="173"/>
        <v>79323.443599999999</v>
      </c>
      <c r="U1596" s="36">
        <f t="shared" si="174"/>
        <v>95649530.350273326</v>
      </c>
    </row>
    <row r="1597" spans="1:21" s="27" customFormat="1" x14ac:dyDescent="0.2">
      <c r="A1597" s="13">
        <v>2018</v>
      </c>
      <c r="B1597" s="13" t="s">
        <v>39</v>
      </c>
      <c r="C1597" s="14"/>
      <c r="D1597" s="13" t="s">
        <v>83</v>
      </c>
      <c r="E1597" s="27" t="s">
        <v>44</v>
      </c>
      <c r="F1597" s="27" t="s">
        <v>20</v>
      </c>
      <c r="G1597" s="28" t="s">
        <v>78</v>
      </c>
      <c r="H1597" s="35">
        <v>108694</v>
      </c>
      <c r="I1597" s="27">
        <v>225</v>
      </c>
      <c r="J1597" s="30">
        <v>58</v>
      </c>
      <c r="K1597" s="35">
        <f t="shared" si="168"/>
        <v>1874.0344827586207</v>
      </c>
      <c r="L1597" s="32">
        <v>35.78</v>
      </c>
      <c r="M1597" s="32">
        <v>4.3</v>
      </c>
      <c r="N1597" s="32">
        <v>29.55</v>
      </c>
      <c r="O1597" s="33">
        <v>0.53798500000000005</v>
      </c>
      <c r="P1597" s="34">
        <f t="shared" si="169"/>
        <v>1008.2024412068967</v>
      </c>
      <c r="Q1597" s="31">
        <f t="shared" si="170"/>
        <v>3889071.3200000003</v>
      </c>
      <c r="R1597" s="36">
        <f t="shared" si="171"/>
        <v>467384.19999999995</v>
      </c>
      <c r="S1597" s="36">
        <f t="shared" si="172"/>
        <v>3211907.7</v>
      </c>
      <c r="T1597" s="36">
        <f t="shared" si="173"/>
        <v>58475.741590000005</v>
      </c>
      <c r="U1597" s="36">
        <f t="shared" si="174"/>
        <v>109585556.14454243</v>
      </c>
    </row>
    <row r="1598" spans="1:21" s="27" customFormat="1" x14ac:dyDescent="0.2">
      <c r="A1598" s="13">
        <v>2018</v>
      </c>
      <c r="B1598" s="13" t="s">
        <v>39</v>
      </c>
      <c r="C1598" s="14"/>
      <c r="D1598" s="13" t="s">
        <v>83</v>
      </c>
      <c r="E1598" s="27" t="s">
        <v>44</v>
      </c>
      <c r="F1598" s="27" t="s">
        <v>20</v>
      </c>
      <c r="G1598" s="28" t="s">
        <v>78</v>
      </c>
      <c r="H1598" s="35">
        <v>108389</v>
      </c>
      <c r="I1598" s="27">
        <v>227</v>
      </c>
      <c r="J1598" s="30">
        <v>60</v>
      </c>
      <c r="K1598" s="35">
        <f t="shared" si="168"/>
        <v>1806.4833333333333</v>
      </c>
      <c r="L1598" s="32">
        <v>35.22</v>
      </c>
      <c r="M1598" s="32">
        <v>3.59</v>
      </c>
      <c r="N1598" s="32">
        <v>28.83</v>
      </c>
      <c r="O1598" s="33">
        <v>0.53612099999999996</v>
      </c>
      <c r="P1598" s="34">
        <f t="shared" si="169"/>
        <v>968.49365114999989</v>
      </c>
      <c r="Q1598" s="31">
        <f t="shared" si="170"/>
        <v>3817460.58</v>
      </c>
      <c r="R1598" s="36">
        <f t="shared" si="171"/>
        <v>389116.51</v>
      </c>
      <c r="S1598" s="36">
        <f t="shared" si="172"/>
        <v>3124854.8699999996</v>
      </c>
      <c r="T1598" s="36">
        <f t="shared" si="173"/>
        <v>58109.619068999993</v>
      </c>
      <c r="U1598" s="36">
        <f t="shared" si="174"/>
        <v>104974058.35449734</v>
      </c>
    </row>
    <row r="1599" spans="1:21" s="27" customFormat="1" x14ac:dyDescent="0.2">
      <c r="A1599" s="13">
        <v>2018</v>
      </c>
      <c r="B1599" s="13" t="s">
        <v>39</v>
      </c>
      <c r="C1599" s="14"/>
      <c r="D1599" s="13" t="s">
        <v>83</v>
      </c>
      <c r="E1599" s="27" t="s">
        <v>44</v>
      </c>
      <c r="F1599" s="27" t="s">
        <v>20</v>
      </c>
      <c r="G1599" s="28" t="s">
        <v>99</v>
      </c>
      <c r="H1599" s="35">
        <v>191524</v>
      </c>
      <c r="I1599" s="27">
        <v>403</v>
      </c>
      <c r="J1599" s="30">
        <v>120</v>
      </c>
      <c r="K1599" s="35">
        <f t="shared" si="168"/>
        <v>1596.0333333333333</v>
      </c>
      <c r="L1599" s="32">
        <v>35.1</v>
      </c>
      <c r="M1599" s="32">
        <v>4.28</v>
      </c>
      <c r="N1599" s="32">
        <v>31.65</v>
      </c>
      <c r="O1599" s="33">
        <v>0.51881200000000005</v>
      </c>
      <c r="P1599" s="34">
        <f t="shared" si="169"/>
        <v>828.04124573333343</v>
      </c>
      <c r="Q1599" s="31">
        <f t="shared" si="170"/>
        <v>6722492.4000000004</v>
      </c>
      <c r="R1599" s="36">
        <f t="shared" si="171"/>
        <v>819722.72000000009</v>
      </c>
      <c r="S1599" s="36">
        <f t="shared" si="172"/>
        <v>6061734.5999999996</v>
      </c>
      <c r="T1599" s="36">
        <f t="shared" si="173"/>
        <v>99364.949488000013</v>
      </c>
      <c r="U1599" s="36">
        <f t="shared" si="174"/>
        <v>158589771.54783094</v>
      </c>
    </row>
    <row r="1600" spans="1:21" s="27" customFormat="1" x14ac:dyDescent="0.2">
      <c r="A1600" s="13">
        <v>2018</v>
      </c>
      <c r="B1600" s="13" t="s">
        <v>39</v>
      </c>
      <c r="C1600" s="14"/>
      <c r="D1600" s="13" t="s">
        <v>83</v>
      </c>
      <c r="E1600" s="27" t="s">
        <v>44</v>
      </c>
      <c r="F1600" s="27" t="s">
        <v>20</v>
      </c>
      <c r="G1600" s="28" t="s">
        <v>99</v>
      </c>
      <c r="H1600" s="35">
        <v>191293</v>
      </c>
      <c r="I1600" s="27">
        <v>397</v>
      </c>
      <c r="J1600" s="30">
        <v>120</v>
      </c>
      <c r="K1600" s="35">
        <f t="shared" si="168"/>
        <v>1594.1083333333333</v>
      </c>
      <c r="L1600" s="32">
        <v>35.26</v>
      </c>
      <c r="M1600" s="32">
        <v>4.43</v>
      </c>
      <c r="N1600" s="32">
        <v>31.53</v>
      </c>
      <c r="O1600" s="33">
        <v>0.53069999999999995</v>
      </c>
      <c r="P1600" s="34">
        <f t="shared" si="169"/>
        <v>845.99329249999994</v>
      </c>
      <c r="Q1600" s="31">
        <f t="shared" si="170"/>
        <v>6744991.1799999997</v>
      </c>
      <c r="R1600" s="36">
        <f t="shared" si="171"/>
        <v>847427.99</v>
      </c>
      <c r="S1600" s="36">
        <f t="shared" si="172"/>
        <v>6031468.29</v>
      </c>
      <c r="T1600" s="36">
        <f t="shared" si="173"/>
        <v>101519.1951</v>
      </c>
      <c r="U1600" s="36">
        <f t="shared" si="174"/>
        <v>161832594.90220249</v>
      </c>
    </row>
    <row r="1601" spans="1:21" s="27" customFormat="1" x14ac:dyDescent="0.2">
      <c r="A1601" s="13">
        <v>2018</v>
      </c>
      <c r="B1601" s="13" t="s">
        <v>39</v>
      </c>
      <c r="C1601" s="14"/>
      <c r="D1601" s="13" t="s">
        <v>83</v>
      </c>
      <c r="E1601" s="27" t="s">
        <v>44</v>
      </c>
      <c r="F1601" s="27" t="s">
        <v>20</v>
      </c>
      <c r="G1601" s="28" t="s">
        <v>99</v>
      </c>
      <c r="H1601" s="35">
        <v>151964</v>
      </c>
      <c r="I1601" s="27">
        <v>317</v>
      </c>
      <c r="J1601" s="30">
        <v>120</v>
      </c>
      <c r="K1601" s="35">
        <f t="shared" si="168"/>
        <v>1266.3666666666666</v>
      </c>
      <c r="L1601" s="32">
        <v>34.89</v>
      </c>
      <c r="M1601" s="32">
        <v>4.42</v>
      </c>
      <c r="N1601" s="32">
        <v>30.69</v>
      </c>
      <c r="O1601" s="33">
        <v>0.53276999999999997</v>
      </c>
      <c r="P1601" s="34">
        <f t="shared" si="169"/>
        <v>674.68216899999993</v>
      </c>
      <c r="Q1601" s="31">
        <f t="shared" si="170"/>
        <v>5302023.96</v>
      </c>
      <c r="R1601" s="36">
        <f t="shared" si="171"/>
        <v>671680.88</v>
      </c>
      <c r="S1601" s="36">
        <f t="shared" si="172"/>
        <v>4663775.16</v>
      </c>
      <c r="T1601" s="36">
        <f t="shared" si="173"/>
        <v>80961.860279999994</v>
      </c>
      <c r="U1601" s="36">
        <f t="shared" si="174"/>
        <v>102527401.12991598</v>
      </c>
    </row>
    <row r="1602" spans="1:21" s="27" customFormat="1" x14ac:dyDescent="0.2">
      <c r="A1602" s="13">
        <v>2018</v>
      </c>
      <c r="B1602" s="13" t="s">
        <v>39</v>
      </c>
      <c r="C1602" s="14"/>
      <c r="D1602" s="13" t="s">
        <v>83</v>
      </c>
      <c r="E1602" s="27" t="s">
        <v>44</v>
      </c>
      <c r="F1602" s="27" t="s">
        <v>20</v>
      </c>
      <c r="G1602" s="28" t="s">
        <v>88</v>
      </c>
      <c r="H1602" s="35">
        <v>26201</v>
      </c>
      <c r="I1602" s="27">
        <v>54</v>
      </c>
      <c r="J1602" s="30">
        <v>30</v>
      </c>
      <c r="K1602" s="35">
        <f t="shared" si="168"/>
        <v>873.36666666666667</v>
      </c>
      <c r="L1602" s="32">
        <v>37</v>
      </c>
      <c r="M1602" s="32">
        <v>3.44</v>
      </c>
      <c r="N1602" s="32">
        <v>31.7</v>
      </c>
      <c r="O1602" s="33">
        <v>0.54400000000000004</v>
      </c>
      <c r="P1602" s="34">
        <f t="shared" si="169"/>
        <v>475.11146666666667</v>
      </c>
      <c r="Q1602" s="31">
        <f t="shared" si="170"/>
        <v>969437</v>
      </c>
      <c r="R1602" s="36">
        <f t="shared" si="171"/>
        <v>90131.44</v>
      </c>
      <c r="S1602" s="36">
        <f t="shared" si="172"/>
        <v>830571.7</v>
      </c>
      <c r="T1602" s="36">
        <f t="shared" si="173"/>
        <v>14253.344000000001</v>
      </c>
      <c r="U1602" s="36">
        <f t="shared" si="174"/>
        <v>12448395.538133334</v>
      </c>
    </row>
    <row r="1603" spans="1:21" s="27" customFormat="1" x14ac:dyDescent="0.2">
      <c r="A1603" s="13">
        <v>2018</v>
      </c>
      <c r="B1603" s="13" t="s">
        <v>39</v>
      </c>
      <c r="C1603" s="14"/>
      <c r="D1603" s="13" t="s">
        <v>83</v>
      </c>
      <c r="E1603" s="27" t="s">
        <v>44</v>
      </c>
      <c r="F1603" s="27" t="s">
        <v>20</v>
      </c>
      <c r="G1603" s="28" t="s">
        <v>78</v>
      </c>
      <c r="H1603" s="35">
        <v>220870</v>
      </c>
      <c r="I1603" s="27">
        <v>446</v>
      </c>
      <c r="J1603" s="30">
        <v>120</v>
      </c>
      <c r="K1603" s="35">
        <f t="shared" ref="K1603:K1666" si="175">IF(J1603="",0,H1603/J1603)</f>
        <v>1840.5833333333333</v>
      </c>
      <c r="L1603" s="32">
        <v>36</v>
      </c>
      <c r="M1603" s="32">
        <v>4.38</v>
      </c>
      <c r="N1603" s="32">
        <v>28.6</v>
      </c>
      <c r="O1603" s="33">
        <v>0.5262</v>
      </c>
      <c r="P1603" s="34">
        <f t="shared" ref="P1603:P1666" si="176">IF(J1603="",0,O1603*H1603/J1603)</f>
        <v>968.51495</v>
      </c>
      <c r="Q1603" s="31">
        <f t="shared" ref="Q1603:Q1666" si="177">$H1603*L1603</f>
        <v>7951320</v>
      </c>
      <c r="R1603" s="36">
        <f t="shared" ref="R1603:R1666" si="178">$H1603*M1603</f>
        <v>967410.6</v>
      </c>
      <c r="S1603" s="36">
        <f t="shared" ref="S1603:S1666" si="179">$H1603*N1603</f>
        <v>6316882</v>
      </c>
      <c r="T1603" s="36">
        <f t="shared" ref="T1603:T1666" si="180">$H1603*O1603</f>
        <v>116221.79399999999</v>
      </c>
      <c r="U1603" s="36">
        <f t="shared" ref="U1603:U1666" si="181">$H1603*P1603</f>
        <v>213915897.00650001</v>
      </c>
    </row>
    <row r="1604" spans="1:21" s="27" customFormat="1" x14ac:dyDescent="0.2">
      <c r="A1604" s="13">
        <v>2018</v>
      </c>
      <c r="B1604" s="13" t="s">
        <v>39</v>
      </c>
      <c r="C1604" s="14"/>
      <c r="D1604" s="13" t="s">
        <v>83</v>
      </c>
      <c r="E1604" s="27" t="s">
        <v>44</v>
      </c>
      <c r="F1604" s="27" t="s">
        <v>20</v>
      </c>
      <c r="G1604" s="28" t="s">
        <v>78</v>
      </c>
      <c r="H1604" s="35">
        <v>160568</v>
      </c>
      <c r="I1604" s="27">
        <v>326</v>
      </c>
      <c r="J1604" s="30">
        <v>88</v>
      </c>
      <c r="K1604" s="35">
        <f t="shared" si="175"/>
        <v>1824.6363636363637</v>
      </c>
      <c r="L1604" s="32">
        <v>35.9</v>
      </c>
      <c r="M1604" s="32">
        <v>4.2699999999999996</v>
      </c>
      <c r="N1604" s="32">
        <v>28.5</v>
      </c>
      <c r="O1604" s="33">
        <v>0.53500000000000003</v>
      </c>
      <c r="P1604" s="34">
        <f t="shared" si="176"/>
        <v>976.18045454545461</v>
      </c>
      <c r="Q1604" s="31">
        <f t="shared" si="177"/>
        <v>5764391.2000000002</v>
      </c>
      <c r="R1604" s="36">
        <f t="shared" si="178"/>
        <v>685625.36</v>
      </c>
      <c r="S1604" s="36">
        <f t="shared" si="179"/>
        <v>4576188</v>
      </c>
      <c r="T1604" s="36">
        <f t="shared" si="180"/>
        <v>85903.88</v>
      </c>
      <c r="U1604" s="36">
        <f t="shared" si="181"/>
        <v>156743343.22545457</v>
      </c>
    </row>
    <row r="1605" spans="1:21" s="27" customFormat="1" x14ac:dyDescent="0.2">
      <c r="A1605" s="13">
        <v>2018</v>
      </c>
      <c r="B1605" s="13" t="s">
        <v>50</v>
      </c>
      <c r="C1605" s="14"/>
      <c r="D1605" s="13" t="s">
        <v>83</v>
      </c>
      <c r="E1605" s="27" t="s">
        <v>44</v>
      </c>
      <c r="F1605" s="27" t="s">
        <v>22</v>
      </c>
      <c r="G1605" s="28" t="s">
        <v>99</v>
      </c>
      <c r="H1605" s="35">
        <v>62557</v>
      </c>
      <c r="I1605" s="27">
        <v>126</v>
      </c>
      <c r="J1605" s="30">
        <v>59</v>
      </c>
      <c r="K1605" s="35">
        <f t="shared" si="175"/>
        <v>1060.2881355932204</v>
      </c>
      <c r="L1605" s="32">
        <v>34.6</v>
      </c>
      <c r="M1605" s="32">
        <v>3.58</v>
      </c>
      <c r="N1605" s="32">
        <v>30.5</v>
      </c>
      <c r="O1605" s="33">
        <v>0.50680000000000003</v>
      </c>
      <c r="P1605" s="34">
        <f t="shared" si="176"/>
        <v>537.35402711864413</v>
      </c>
      <c r="Q1605" s="31">
        <f t="shared" si="177"/>
        <v>2164472.2000000002</v>
      </c>
      <c r="R1605" s="36">
        <f t="shared" si="178"/>
        <v>223954.06</v>
      </c>
      <c r="S1605" s="36">
        <f t="shared" si="179"/>
        <v>1907988.5</v>
      </c>
      <c r="T1605" s="36">
        <f t="shared" si="180"/>
        <v>31703.887600000002</v>
      </c>
      <c r="U1605" s="36">
        <f t="shared" si="181"/>
        <v>33615255.874461018</v>
      </c>
    </row>
    <row r="1606" spans="1:21" s="27" customFormat="1" x14ac:dyDescent="0.2">
      <c r="A1606" s="13">
        <v>2018</v>
      </c>
      <c r="B1606" s="13" t="s">
        <v>19</v>
      </c>
      <c r="C1606" s="14"/>
      <c r="D1606" s="13" t="s">
        <v>83</v>
      </c>
      <c r="E1606" s="27" t="s">
        <v>44</v>
      </c>
      <c r="F1606" s="27" t="s">
        <v>22</v>
      </c>
      <c r="G1606" s="28" t="s">
        <v>99</v>
      </c>
      <c r="H1606" s="35">
        <v>130391</v>
      </c>
      <c r="I1606" s="27">
        <v>262</v>
      </c>
      <c r="J1606" s="30">
        <v>106</v>
      </c>
      <c r="K1606" s="35">
        <f t="shared" si="175"/>
        <v>1230.1037735849056</v>
      </c>
      <c r="L1606" s="32">
        <v>34.6</v>
      </c>
      <c r="M1606" s="32">
        <v>4.22</v>
      </c>
      <c r="N1606" s="32">
        <v>30.3</v>
      </c>
      <c r="O1606" s="33">
        <v>0.53639999999999999</v>
      </c>
      <c r="P1606" s="34">
        <f t="shared" si="176"/>
        <v>659.82766415094329</v>
      </c>
      <c r="Q1606" s="31">
        <f t="shared" si="177"/>
        <v>4511528.6000000006</v>
      </c>
      <c r="R1606" s="36">
        <f t="shared" si="178"/>
        <v>550250.02</v>
      </c>
      <c r="S1606" s="36">
        <f t="shared" si="179"/>
        <v>3950847.3000000003</v>
      </c>
      <c r="T1606" s="36">
        <f t="shared" si="180"/>
        <v>69941.732399999994</v>
      </c>
      <c r="U1606" s="36">
        <f t="shared" si="181"/>
        <v>86035588.956305653</v>
      </c>
    </row>
    <row r="1607" spans="1:21" s="27" customFormat="1" x14ac:dyDescent="0.2">
      <c r="A1607" s="13">
        <v>2018</v>
      </c>
      <c r="B1607" s="13" t="s">
        <v>19</v>
      </c>
      <c r="C1607" s="14"/>
      <c r="D1607" s="13" t="s">
        <v>83</v>
      </c>
      <c r="E1607" s="27" t="s">
        <v>44</v>
      </c>
      <c r="F1607" s="27" t="s">
        <v>22</v>
      </c>
      <c r="G1607" s="28" t="s">
        <v>99</v>
      </c>
      <c r="H1607" s="35">
        <v>86251</v>
      </c>
      <c r="I1607" s="27">
        <v>177</v>
      </c>
      <c r="J1607" s="30">
        <v>60</v>
      </c>
      <c r="K1607" s="35">
        <f t="shared" si="175"/>
        <v>1437.5166666666667</v>
      </c>
      <c r="L1607" s="32">
        <v>35.700000000000003</v>
      </c>
      <c r="M1607" s="32">
        <v>3.74</v>
      </c>
      <c r="N1607" s="32">
        <v>30.6</v>
      </c>
      <c r="O1607" s="33">
        <v>0.51749999999999996</v>
      </c>
      <c r="P1607" s="34">
        <f t="shared" si="176"/>
        <v>743.91487499999994</v>
      </c>
      <c r="Q1607" s="31">
        <f t="shared" si="177"/>
        <v>3079160.7</v>
      </c>
      <c r="R1607" s="36">
        <f t="shared" si="178"/>
        <v>322578.74</v>
      </c>
      <c r="S1607" s="36">
        <f t="shared" si="179"/>
        <v>2639280.6</v>
      </c>
      <c r="T1607" s="36">
        <f t="shared" si="180"/>
        <v>44634.892499999994</v>
      </c>
      <c r="U1607" s="36">
        <f t="shared" si="181"/>
        <v>64163401.883624993</v>
      </c>
    </row>
    <row r="1608" spans="1:21" s="27" customFormat="1" x14ac:dyDescent="0.2">
      <c r="A1608" s="13">
        <v>2018</v>
      </c>
      <c r="B1608" s="13" t="s">
        <v>50</v>
      </c>
      <c r="C1608" s="14"/>
      <c r="D1608" s="13" t="s">
        <v>83</v>
      </c>
      <c r="E1608" s="27" t="s">
        <v>44</v>
      </c>
      <c r="F1608" s="27" t="s">
        <v>22</v>
      </c>
      <c r="G1608" s="28" t="s">
        <v>99</v>
      </c>
      <c r="H1608" s="35">
        <v>127194</v>
      </c>
      <c r="I1608" s="27">
        <v>254</v>
      </c>
      <c r="J1608" s="30">
        <v>109</v>
      </c>
      <c r="K1608" s="35">
        <f t="shared" si="175"/>
        <v>1166.9174311926606</v>
      </c>
      <c r="L1608" s="32">
        <v>34.700000000000003</v>
      </c>
      <c r="M1608" s="32">
        <v>3.69</v>
      </c>
      <c r="N1608" s="32">
        <v>31.5</v>
      </c>
      <c r="O1608" s="33">
        <v>0.52780000000000005</v>
      </c>
      <c r="P1608" s="34">
        <f t="shared" si="176"/>
        <v>615.8990201834863</v>
      </c>
      <c r="Q1608" s="31">
        <f t="shared" si="177"/>
        <v>4413631.8000000007</v>
      </c>
      <c r="R1608" s="36">
        <f t="shared" si="178"/>
        <v>469345.86</v>
      </c>
      <c r="S1608" s="36">
        <f t="shared" si="179"/>
        <v>4006611</v>
      </c>
      <c r="T1608" s="36">
        <f t="shared" si="180"/>
        <v>67132.993200000012</v>
      </c>
      <c r="U1608" s="36">
        <f t="shared" si="181"/>
        <v>78338659.973218352</v>
      </c>
    </row>
    <row r="1609" spans="1:21" s="27" customFormat="1" x14ac:dyDescent="0.2">
      <c r="A1609" s="13">
        <v>2018</v>
      </c>
      <c r="B1609" s="13" t="s">
        <v>50</v>
      </c>
      <c r="C1609" s="14"/>
      <c r="D1609" s="13" t="s">
        <v>83</v>
      </c>
      <c r="E1609" s="27" t="s">
        <v>44</v>
      </c>
      <c r="F1609" s="27" t="s">
        <v>22</v>
      </c>
      <c r="G1609" s="28" t="s">
        <v>99</v>
      </c>
      <c r="H1609" s="35">
        <v>44511</v>
      </c>
      <c r="I1609" s="27">
        <v>88</v>
      </c>
      <c r="J1609" s="30">
        <v>40</v>
      </c>
      <c r="K1609" s="35">
        <f t="shared" si="175"/>
        <v>1112.7750000000001</v>
      </c>
      <c r="L1609" s="32">
        <v>35.700000000000003</v>
      </c>
      <c r="M1609" s="32">
        <v>4.12</v>
      </c>
      <c r="N1609" s="32">
        <v>32</v>
      </c>
      <c r="O1609" s="33">
        <v>0.53069999999999995</v>
      </c>
      <c r="P1609" s="34">
        <f t="shared" si="176"/>
        <v>590.54969249999999</v>
      </c>
      <c r="Q1609" s="31">
        <f t="shared" si="177"/>
        <v>1589042.7000000002</v>
      </c>
      <c r="R1609" s="36">
        <f t="shared" si="178"/>
        <v>183385.32</v>
      </c>
      <c r="S1609" s="36">
        <f t="shared" si="179"/>
        <v>1424352</v>
      </c>
      <c r="T1609" s="36">
        <f t="shared" si="180"/>
        <v>23621.987699999998</v>
      </c>
      <c r="U1609" s="36">
        <f t="shared" si="181"/>
        <v>26285957.362867501</v>
      </c>
    </row>
    <row r="1610" spans="1:21" s="27" customFormat="1" x14ac:dyDescent="0.2">
      <c r="A1610" s="13">
        <v>2018</v>
      </c>
      <c r="B1610" s="13" t="s">
        <v>132</v>
      </c>
      <c r="C1610" s="14"/>
      <c r="D1610" s="13" t="s">
        <v>83</v>
      </c>
      <c r="E1610" s="27" t="s">
        <v>44</v>
      </c>
      <c r="F1610" s="27" t="s">
        <v>22</v>
      </c>
      <c r="G1610" s="28" t="s">
        <v>99</v>
      </c>
      <c r="H1610" s="35">
        <v>151618</v>
      </c>
      <c r="I1610" s="27">
        <v>300</v>
      </c>
      <c r="J1610" s="30">
        <v>106.6</v>
      </c>
      <c r="K1610" s="35">
        <f t="shared" si="175"/>
        <v>1422.3076923076924</v>
      </c>
      <c r="L1610" s="32">
        <v>35.1</v>
      </c>
      <c r="M1610" s="32">
        <v>4.29</v>
      </c>
      <c r="N1610" s="32">
        <v>30.9</v>
      </c>
      <c r="O1610" s="33">
        <v>0.53180000000000005</v>
      </c>
      <c r="P1610" s="34">
        <f t="shared" si="176"/>
        <v>756.38323076923086</v>
      </c>
      <c r="Q1610" s="31">
        <f t="shared" si="177"/>
        <v>5321791.8</v>
      </c>
      <c r="R1610" s="36">
        <f t="shared" si="178"/>
        <v>650441.22</v>
      </c>
      <c r="S1610" s="36">
        <f t="shared" si="179"/>
        <v>4684996.2</v>
      </c>
      <c r="T1610" s="36">
        <f t="shared" si="180"/>
        <v>80630.452400000009</v>
      </c>
      <c r="U1610" s="36">
        <f t="shared" si="181"/>
        <v>114681312.68276924</v>
      </c>
    </row>
    <row r="1611" spans="1:21" s="27" customFormat="1" x14ac:dyDescent="0.2">
      <c r="A1611" s="13">
        <v>2018</v>
      </c>
      <c r="B1611" s="13" t="s">
        <v>39</v>
      </c>
      <c r="C1611" s="14">
        <v>2.8</v>
      </c>
      <c r="D1611" s="13" t="s">
        <v>83</v>
      </c>
      <c r="E1611" s="27" t="s">
        <v>44</v>
      </c>
      <c r="F1611" s="27" t="s">
        <v>22</v>
      </c>
      <c r="G1611" s="28" t="s">
        <v>99</v>
      </c>
      <c r="H1611" s="35">
        <v>104451</v>
      </c>
      <c r="I1611" s="27">
        <v>211</v>
      </c>
      <c r="J1611" s="30">
        <v>82</v>
      </c>
      <c r="K1611" s="35">
        <f t="shared" si="175"/>
        <v>1273.7926829268292</v>
      </c>
      <c r="L1611" s="32">
        <v>35.6</v>
      </c>
      <c r="M1611" s="32">
        <v>4.04</v>
      </c>
      <c r="N1611" s="32">
        <v>32.6</v>
      </c>
      <c r="O1611" s="33">
        <v>0.53669999999999995</v>
      </c>
      <c r="P1611" s="34">
        <f t="shared" si="176"/>
        <v>683.64453292682913</v>
      </c>
      <c r="Q1611" s="31">
        <f t="shared" si="177"/>
        <v>3718455.6</v>
      </c>
      <c r="R1611" s="36">
        <f t="shared" si="178"/>
        <v>421982.04</v>
      </c>
      <c r="S1611" s="36">
        <f t="shared" si="179"/>
        <v>3405102.6</v>
      </c>
      <c r="T1611" s="36">
        <f t="shared" si="180"/>
        <v>56058.851699999992</v>
      </c>
      <c r="U1611" s="36">
        <f t="shared" si="181"/>
        <v>71407355.108740225</v>
      </c>
    </row>
    <row r="1612" spans="1:21" s="27" customFormat="1" x14ac:dyDescent="0.2">
      <c r="A1612" s="13">
        <v>2018</v>
      </c>
      <c r="B1612" s="13" t="s">
        <v>39</v>
      </c>
      <c r="C1612" s="14">
        <v>4</v>
      </c>
      <c r="D1612" s="13" t="s">
        <v>83</v>
      </c>
      <c r="E1612" s="27" t="s">
        <v>44</v>
      </c>
      <c r="F1612" s="27" t="s">
        <v>22</v>
      </c>
      <c r="G1612" s="28" t="s">
        <v>99</v>
      </c>
      <c r="H1612" s="35">
        <v>120463</v>
      </c>
      <c r="I1612" s="27">
        <v>241</v>
      </c>
      <c r="J1612" s="30">
        <v>72</v>
      </c>
      <c r="K1612" s="35">
        <f t="shared" si="175"/>
        <v>1673.0972222222222</v>
      </c>
      <c r="L1612" s="32">
        <v>35.799999999999997</v>
      </c>
      <c r="M1612" s="32">
        <v>4.7699999999999996</v>
      </c>
      <c r="N1612" s="32">
        <v>31.3</v>
      </c>
      <c r="O1612" s="33">
        <v>0.55149999999999999</v>
      </c>
      <c r="P1612" s="34">
        <f t="shared" si="176"/>
        <v>922.71311805555547</v>
      </c>
      <c r="Q1612" s="31">
        <f t="shared" si="177"/>
        <v>4312575.3999999994</v>
      </c>
      <c r="R1612" s="36">
        <f t="shared" si="178"/>
        <v>574608.50999999989</v>
      </c>
      <c r="S1612" s="36">
        <f t="shared" si="179"/>
        <v>3770491.9</v>
      </c>
      <c r="T1612" s="36">
        <f t="shared" si="180"/>
        <v>66435.344499999992</v>
      </c>
      <c r="U1612" s="36">
        <f t="shared" si="181"/>
        <v>111152790.34032638</v>
      </c>
    </row>
    <row r="1613" spans="1:21" s="27" customFormat="1" x14ac:dyDescent="0.2">
      <c r="A1613" s="13">
        <v>2018</v>
      </c>
      <c r="B1613" s="13" t="s">
        <v>17</v>
      </c>
      <c r="C1613" s="14"/>
      <c r="D1613" s="13" t="s">
        <v>83</v>
      </c>
      <c r="E1613" s="27" t="s">
        <v>44</v>
      </c>
      <c r="F1613" s="27" t="s">
        <v>22</v>
      </c>
      <c r="G1613" s="28" t="s">
        <v>99</v>
      </c>
      <c r="H1613" s="35">
        <v>217127</v>
      </c>
      <c r="I1613" s="27">
        <v>443</v>
      </c>
      <c r="J1613" s="30">
        <v>320</v>
      </c>
      <c r="K1613" s="35">
        <f t="shared" si="175"/>
        <v>678.52187500000002</v>
      </c>
      <c r="L1613" s="32">
        <v>34.840000000000003</v>
      </c>
      <c r="M1613" s="32">
        <v>3.87</v>
      </c>
      <c r="N1613" s="32">
        <v>31.21</v>
      </c>
      <c r="O1613" s="33">
        <v>0.53639999999999999</v>
      </c>
      <c r="P1613" s="34">
        <f t="shared" si="176"/>
        <v>363.95913374999998</v>
      </c>
      <c r="Q1613" s="31">
        <f t="shared" si="177"/>
        <v>7564704.6800000006</v>
      </c>
      <c r="R1613" s="36">
        <f t="shared" si="178"/>
        <v>840281.49</v>
      </c>
      <c r="S1613" s="36">
        <f t="shared" si="179"/>
        <v>6776533.6699999999</v>
      </c>
      <c r="T1613" s="36">
        <f t="shared" si="180"/>
        <v>116466.9228</v>
      </c>
      <c r="U1613" s="36">
        <f t="shared" si="181"/>
        <v>79025354.833736241</v>
      </c>
    </row>
    <row r="1614" spans="1:21" s="27" customFormat="1" x14ac:dyDescent="0.2">
      <c r="A1614" s="13">
        <v>2018</v>
      </c>
      <c r="B1614" s="13" t="s">
        <v>39</v>
      </c>
      <c r="C1614" s="14"/>
      <c r="D1614" s="13" t="s">
        <v>83</v>
      </c>
      <c r="E1614" s="27" t="s">
        <v>44</v>
      </c>
      <c r="F1614" s="27" t="s">
        <v>22</v>
      </c>
      <c r="G1614" s="28" t="s">
        <v>99</v>
      </c>
      <c r="H1614" s="35">
        <v>265037</v>
      </c>
      <c r="I1614" s="27">
        <v>541</v>
      </c>
      <c r="J1614" s="30">
        <v>120</v>
      </c>
      <c r="K1614" s="35">
        <f t="shared" si="175"/>
        <v>2208.6416666666669</v>
      </c>
      <c r="L1614" s="32">
        <v>35.64</v>
      </c>
      <c r="M1614" s="32">
        <v>4.1399999999999997</v>
      </c>
      <c r="N1614" s="32">
        <v>31.63</v>
      </c>
      <c r="O1614" s="33">
        <v>0.55593099999999995</v>
      </c>
      <c r="P1614" s="34">
        <f t="shared" si="176"/>
        <v>1227.8523703916665</v>
      </c>
      <c r="Q1614" s="31">
        <f t="shared" si="177"/>
        <v>9445918.6799999997</v>
      </c>
      <c r="R1614" s="36">
        <f t="shared" si="178"/>
        <v>1097253.18</v>
      </c>
      <c r="S1614" s="36">
        <f t="shared" si="179"/>
        <v>8383120.3099999996</v>
      </c>
      <c r="T1614" s="36">
        <f t="shared" si="180"/>
        <v>147342.28444699998</v>
      </c>
      <c r="U1614" s="36">
        <f t="shared" si="181"/>
        <v>325426308.69149607</v>
      </c>
    </row>
    <row r="1615" spans="1:21" s="27" customFormat="1" x14ac:dyDescent="0.2">
      <c r="A1615" s="13">
        <v>2018</v>
      </c>
      <c r="B1615" s="13" t="s">
        <v>39</v>
      </c>
      <c r="C1615" s="14"/>
      <c r="D1615" s="13" t="s">
        <v>83</v>
      </c>
      <c r="E1615" s="27" t="s">
        <v>44</v>
      </c>
      <c r="F1615" s="27" t="s">
        <v>22</v>
      </c>
      <c r="G1615" s="28" t="s">
        <v>99</v>
      </c>
      <c r="H1615" s="35">
        <v>284016</v>
      </c>
      <c r="I1615" s="27">
        <v>574</v>
      </c>
      <c r="J1615" s="30">
        <v>160</v>
      </c>
      <c r="K1615" s="35">
        <f t="shared" si="175"/>
        <v>1775.1</v>
      </c>
      <c r="L1615" s="32">
        <v>36.4</v>
      </c>
      <c r="M1615" s="32">
        <v>4.75</v>
      </c>
      <c r="N1615" s="32">
        <v>32.6</v>
      </c>
      <c r="O1615" s="33">
        <v>0.50009999999999999</v>
      </c>
      <c r="P1615" s="34">
        <f t="shared" si="176"/>
        <v>887.72750999999994</v>
      </c>
      <c r="Q1615" s="31">
        <f t="shared" si="177"/>
        <v>10338182.4</v>
      </c>
      <c r="R1615" s="36">
        <f t="shared" si="178"/>
        <v>1349076</v>
      </c>
      <c r="S1615" s="36">
        <f t="shared" si="179"/>
        <v>9258921.5999999996</v>
      </c>
      <c r="T1615" s="36">
        <f t="shared" si="180"/>
        <v>142036.40159999998</v>
      </c>
      <c r="U1615" s="36">
        <f t="shared" si="181"/>
        <v>252128816.48015997</v>
      </c>
    </row>
    <row r="1616" spans="1:21" s="27" customFormat="1" x14ac:dyDescent="0.2">
      <c r="A1616" s="13">
        <v>2018</v>
      </c>
      <c r="B1616" s="13" t="s">
        <v>17</v>
      </c>
      <c r="C1616" s="14"/>
      <c r="D1616" s="13" t="s">
        <v>83</v>
      </c>
      <c r="E1616" s="27" t="s">
        <v>44</v>
      </c>
      <c r="F1616" s="27" t="s">
        <v>22</v>
      </c>
      <c r="G1616" s="28" t="s">
        <v>87</v>
      </c>
      <c r="H1616" s="35">
        <v>52170</v>
      </c>
      <c r="I1616" s="27">
        <v>110</v>
      </c>
      <c r="J1616" s="30">
        <v>90</v>
      </c>
      <c r="K1616" s="35">
        <f t="shared" si="175"/>
        <v>579.66666666666663</v>
      </c>
      <c r="L1616" s="32">
        <v>33.799999999999997</v>
      </c>
      <c r="M1616" s="32">
        <v>3.89</v>
      </c>
      <c r="N1616" s="32">
        <v>29.5</v>
      </c>
      <c r="O1616" s="33">
        <v>0.52459999999999996</v>
      </c>
      <c r="P1616" s="34">
        <f t="shared" si="176"/>
        <v>304.0931333333333</v>
      </c>
      <c r="Q1616" s="31">
        <f t="shared" si="177"/>
        <v>1763345.9999999998</v>
      </c>
      <c r="R1616" s="36">
        <f t="shared" si="178"/>
        <v>202941.30000000002</v>
      </c>
      <c r="S1616" s="36">
        <f t="shared" si="179"/>
        <v>1539015</v>
      </c>
      <c r="T1616" s="36">
        <f t="shared" si="180"/>
        <v>27368.381999999998</v>
      </c>
      <c r="U1616" s="36">
        <f t="shared" si="181"/>
        <v>15864538.765999999</v>
      </c>
    </row>
    <row r="1617" spans="1:21" s="27" customFormat="1" x14ac:dyDescent="0.2">
      <c r="A1617" s="13">
        <v>2018</v>
      </c>
      <c r="B1617" s="13" t="s">
        <v>17</v>
      </c>
      <c r="C1617" s="14"/>
      <c r="D1617" s="13" t="s">
        <v>83</v>
      </c>
      <c r="E1617" s="27" t="s">
        <v>44</v>
      </c>
      <c r="F1617" s="27" t="s">
        <v>22</v>
      </c>
      <c r="G1617" s="28" t="s">
        <v>87</v>
      </c>
      <c r="H1617" s="35">
        <v>101989</v>
      </c>
      <c r="I1617" s="27">
        <v>203</v>
      </c>
      <c r="J1617" s="30">
        <v>190</v>
      </c>
      <c r="K1617" s="35">
        <f t="shared" si="175"/>
        <v>536.78421052631575</v>
      </c>
      <c r="L1617" s="32">
        <v>33.9</v>
      </c>
      <c r="M1617" s="32">
        <v>4.38</v>
      </c>
      <c r="N1617" s="32">
        <v>29.8</v>
      </c>
      <c r="O1617" s="33">
        <v>0.52539999999999998</v>
      </c>
      <c r="P1617" s="34">
        <f t="shared" si="176"/>
        <v>282.02642421052627</v>
      </c>
      <c r="Q1617" s="31">
        <f t="shared" si="177"/>
        <v>3457427.0999999996</v>
      </c>
      <c r="R1617" s="36">
        <f t="shared" si="178"/>
        <v>446711.82</v>
      </c>
      <c r="S1617" s="36">
        <f t="shared" si="179"/>
        <v>3039272.2</v>
      </c>
      <c r="T1617" s="36">
        <f t="shared" si="180"/>
        <v>53585.020599999996</v>
      </c>
      <c r="U1617" s="36">
        <f t="shared" si="181"/>
        <v>28763592.978807364</v>
      </c>
    </row>
    <row r="1618" spans="1:21" s="27" customFormat="1" x14ac:dyDescent="0.2">
      <c r="A1618" s="13">
        <v>2018</v>
      </c>
      <c r="B1618" s="13" t="s">
        <v>39</v>
      </c>
      <c r="C1618" s="14"/>
      <c r="D1618" s="13" t="s">
        <v>83</v>
      </c>
      <c r="E1618" s="27" t="s">
        <v>44</v>
      </c>
      <c r="F1618" s="27" t="s">
        <v>22</v>
      </c>
      <c r="G1618" s="28" t="s">
        <v>99</v>
      </c>
      <c r="H1618" s="35">
        <v>149295</v>
      </c>
      <c r="I1618" s="27">
        <v>297</v>
      </c>
      <c r="J1618" s="30">
        <v>76</v>
      </c>
      <c r="K1618" s="35">
        <f t="shared" si="175"/>
        <v>1964.4078947368421</v>
      </c>
      <c r="L1618" s="32">
        <v>36</v>
      </c>
      <c r="M1618" s="32">
        <v>4.29</v>
      </c>
      <c r="N1618" s="32">
        <v>31.7</v>
      </c>
      <c r="O1618" s="33">
        <v>0.56289999999999996</v>
      </c>
      <c r="P1618" s="34">
        <f t="shared" si="176"/>
        <v>1105.7652039473683</v>
      </c>
      <c r="Q1618" s="31">
        <f t="shared" si="177"/>
        <v>5374620</v>
      </c>
      <c r="R1618" s="36">
        <f t="shared" si="178"/>
        <v>640475.55000000005</v>
      </c>
      <c r="S1618" s="36">
        <f t="shared" si="179"/>
        <v>4732651.5</v>
      </c>
      <c r="T1618" s="36">
        <f t="shared" si="180"/>
        <v>84038.155499999993</v>
      </c>
      <c r="U1618" s="36">
        <f t="shared" si="181"/>
        <v>165085216.12332234</v>
      </c>
    </row>
    <row r="1619" spans="1:21" s="27" customFormat="1" x14ac:dyDescent="0.2">
      <c r="A1619" s="13">
        <v>2018</v>
      </c>
      <c r="B1619" s="13" t="s">
        <v>17</v>
      </c>
      <c r="C1619" s="14"/>
      <c r="D1619" s="13" t="s">
        <v>83</v>
      </c>
      <c r="E1619" s="27" t="s">
        <v>44</v>
      </c>
      <c r="F1619" s="27" t="s">
        <v>22</v>
      </c>
      <c r="G1619" s="28" t="s">
        <v>87</v>
      </c>
      <c r="H1619" s="35">
        <v>36438</v>
      </c>
      <c r="I1619" s="27">
        <v>73</v>
      </c>
      <c r="J1619" s="30">
        <v>36</v>
      </c>
      <c r="K1619" s="35">
        <f t="shared" si="175"/>
        <v>1012.1666666666666</v>
      </c>
      <c r="L1619" s="32">
        <v>35.1</v>
      </c>
      <c r="M1619" s="32">
        <v>3.83</v>
      </c>
      <c r="N1619" s="32">
        <v>31</v>
      </c>
      <c r="O1619" s="33">
        <v>0.54930000000000001</v>
      </c>
      <c r="P1619" s="34">
        <f t="shared" si="176"/>
        <v>555.98315000000002</v>
      </c>
      <c r="Q1619" s="31">
        <f t="shared" si="177"/>
        <v>1278973.8</v>
      </c>
      <c r="R1619" s="36">
        <f t="shared" si="178"/>
        <v>139557.54</v>
      </c>
      <c r="S1619" s="36">
        <f t="shared" si="179"/>
        <v>1129578</v>
      </c>
      <c r="T1619" s="36">
        <f t="shared" si="180"/>
        <v>20015.393400000001</v>
      </c>
      <c r="U1619" s="36">
        <f t="shared" si="181"/>
        <v>20258914.019700002</v>
      </c>
    </row>
    <row r="1620" spans="1:21" s="27" customFormat="1" x14ac:dyDescent="0.2">
      <c r="A1620" s="13">
        <v>2018</v>
      </c>
      <c r="B1620" s="13" t="s">
        <v>39</v>
      </c>
      <c r="C1620" s="14"/>
      <c r="D1620" s="13" t="s">
        <v>83</v>
      </c>
      <c r="E1620" s="27" t="s">
        <v>44</v>
      </c>
      <c r="F1620" s="27" t="s">
        <v>25</v>
      </c>
      <c r="G1620" s="28" t="s">
        <v>99</v>
      </c>
      <c r="H1620" s="35">
        <v>171222</v>
      </c>
      <c r="I1620" s="27">
        <v>347</v>
      </c>
      <c r="J1620" s="30">
        <v>120</v>
      </c>
      <c r="K1620" s="35">
        <f t="shared" si="175"/>
        <v>1426.85</v>
      </c>
      <c r="L1620" s="32">
        <v>36.799999999999997</v>
      </c>
      <c r="M1620" s="32">
        <v>3.68</v>
      </c>
      <c r="N1620" s="32">
        <v>33.700000000000003</v>
      </c>
      <c r="O1620" s="33">
        <v>0.53920000000000001</v>
      </c>
      <c r="P1620" s="34">
        <f t="shared" si="176"/>
        <v>769.35752000000002</v>
      </c>
      <c r="Q1620" s="31">
        <f t="shared" si="177"/>
        <v>6300969.5999999996</v>
      </c>
      <c r="R1620" s="36">
        <f t="shared" si="178"/>
        <v>630096.96000000008</v>
      </c>
      <c r="S1620" s="36">
        <f t="shared" si="179"/>
        <v>5770181.4000000004</v>
      </c>
      <c r="T1620" s="36">
        <f t="shared" si="180"/>
        <v>92322.902400000006</v>
      </c>
      <c r="U1620" s="36">
        <f t="shared" si="181"/>
        <v>131730933.28944001</v>
      </c>
    </row>
    <row r="1621" spans="1:21" s="27" customFormat="1" x14ac:dyDescent="0.2">
      <c r="A1621" s="13">
        <v>2018</v>
      </c>
      <c r="B1621" s="13" t="s">
        <v>19</v>
      </c>
      <c r="C1621" s="14">
        <v>3.5</v>
      </c>
      <c r="D1621" s="13" t="s">
        <v>83</v>
      </c>
      <c r="E1621" s="27" t="s">
        <v>44</v>
      </c>
      <c r="F1621" s="27" t="s">
        <v>21</v>
      </c>
      <c r="G1621" s="28" t="s">
        <v>87</v>
      </c>
      <c r="H1621" s="35">
        <v>175874</v>
      </c>
      <c r="I1621" s="27">
        <v>361</v>
      </c>
      <c r="J1621" s="30">
        <v>118</v>
      </c>
      <c r="K1621" s="35">
        <f t="shared" si="175"/>
        <v>1490.457627118644</v>
      </c>
      <c r="L1621" s="32">
        <v>34.1</v>
      </c>
      <c r="M1621" s="32">
        <v>4.66</v>
      </c>
      <c r="N1621" s="32">
        <v>39.700000000000003</v>
      </c>
      <c r="O1621" s="33">
        <v>0.52200000000000002</v>
      </c>
      <c r="P1621" s="34">
        <f t="shared" si="176"/>
        <v>778.01888135593219</v>
      </c>
      <c r="Q1621" s="31">
        <f t="shared" si="177"/>
        <v>5997303.4000000004</v>
      </c>
      <c r="R1621" s="36">
        <f t="shared" si="178"/>
        <v>819572.84</v>
      </c>
      <c r="S1621" s="36">
        <f t="shared" si="179"/>
        <v>6982197.8000000007</v>
      </c>
      <c r="T1621" s="36">
        <f t="shared" si="180"/>
        <v>91806.228000000003</v>
      </c>
      <c r="U1621" s="36">
        <f t="shared" si="181"/>
        <v>136833292.73959321</v>
      </c>
    </row>
    <row r="1622" spans="1:21" s="27" customFormat="1" x14ac:dyDescent="0.2">
      <c r="A1622" s="13">
        <v>2018</v>
      </c>
      <c r="B1622" s="13" t="s">
        <v>39</v>
      </c>
      <c r="C1622" s="14">
        <v>2.5</v>
      </c>
      <c r="D1622" s="13" t="s">
        <v>83</v>
      </c>
      <c r="E1622" s="27" t="s">
        <v>44</v>
      </c>
      <c r="F1622" s="27" t="s">
        <v>25</v>
      </c>
      <c r="G1622" s="28" t="s">
        <v>87</v>
      </c>
      <c r="H1622" s="35">
        <v>95485</v>
      </c>
      <c r="I1622" s="27">
        <v>191</v>
      </c>
      <c r="J1622" s="30">
        <v>124</v>
      </c>
      <c r="K1622" s="35">
        <f t="shared" si="175"/>
        <v>770.04032258064512</v>
      </c>
      <c r="L1622" s="32">
        <v>35.5</v>
      </c>
      <c r="M1622" s="32">
        <v>4.93</v>
      </c>
      <c r="N1622" s="32">
        <v>32.6</v>
      </c>
      <c r="O1622" s="33">
        <v>0.52349999999999997</v>
      </c>
      <c r="P1622" s="34">
        <f t="shared" si="176"/>
        <v>403.11610887096771</v>
      </c>
      <c r="Q1622" s="31">
        <f t="shared" si="177"/>
        <v>3389717.5</v>
      </c>
      <c r="R1622" s="36">
        <f t="shared" si="178"/>
        <v>470741.05</v>
      </c>
      <c r="S1622" s="36">
        <f t="shared" si="179"/>
        <v>3112811</v>
      </c>
      <c r="T1622" s="36">
        <f t="shared" si="180"/>
        <v>49986.397499999999</v>
      </c>
      <c r="U1622" s="36">
        <f t="shared" si="181"/>
        <v>38491541.655544348</v>
      </c>
    </row>
    <row r="1623" spans="1:21" s="27" customFormat="1" x14ac:dyDescent="0.2">
      <c r="A1623" s="13">
        <v>2018</v>
      </c>
      <c r="B1623" s="13" t="s">
        <v>39</v>
      </c>
      <c r="C1623" s="14">
        <v>2.5</v>
      </c>
      <c r="D1623" s="13" t="s">
        <v>83</v>
      </c>
      <c r="E1623" s="27" t="s">
        <v>44</v>
      </c>
      <c r="F1623" s="27" t="s">
        <v>25</v>
      </c>
      <c r="G1623" s="28" t="s">
        <v>87</v>
      </c>
      <c r="H1623" s="35">
        <v>171226</v>
      </c>
      <c r="I1623" s="27">
        <v>350</v>
      </c>
      <c r="J1623" s="30">
        <v>180</v>
      </c>
      <c r="K1623" s="35">
        <f t="shared" si="175"/>
        <v>951.25555555555559</v>
      </c>
      <c r="L1623" s="32">
        <v>35.700000000000003</v>
      </c>
      <c r="M1623" s="32">
        <v>4.4000000000000004</v>
      </c>
      <c r="N1623" s="32">
        <v>33.1</v>
      </c>
      <c r="O1623" s="33">
        <v>0.53600000000000003</v>
      </c>
      <c r="P1623" s="34">
        <f t="shared" si="176"/>
        <v>509.87297777777775</v>
      </c>
      <c r="Q1623" s="31">
        <f t="shared" si="177"/>
        <v>6112768.2000000002</v>
      </c>
      <c r="R1623" s="36">
        <f t="shared" si="178"/>
        <v>753394.4</v>
      </c>
      <c r="S1623" s="36">
        <f t="shared" si="179"/>
        <v>5667580.6000000006</v>
      </c>
      <c r="T1623" s="36">
        <f t="shared" si="180"/>
        <v>91777.135999999999</v>
      </c>
      <c r="U1623" s="36">
        <f t="shared" si="181"/>
        <v>87303510.492977768</v>
      </c>
    </row>
    <row r="1624" spans="1:21" s="27" customFormat="1" x14ac:dyDescent="0.2">
      <c r="A1624" s="13">
        <v>2018</v>
      </c>
      <c r="B1624" s="13" t="s">
        <v>117</v>
      </c>
      <c r="C1624" s="14">
        <v>1.5</v>
      </c>
      <c r="D1624" s="13" t="s">
        <v>83</v>
      </c>
      <c r="E1624" s="27" t="s">
        <v>44</v>
      </c>
      <c r="F1624" s="27" t="s">
        <v>25</v>
      </c>
      <c r="G1624" s="28" t="s">
        <v>86</v>
      </c>
      <c r="H1624" s="35">
        <v>55119</v>
      </c>
      <c r="I1624" s="27">
        <v>111</v>
      </c>
      <c r="J1624" s="30">
        <v>40</v>
      </c>
      <c r="K1624" s="35">
        <f t="shared" si="175"/>
        <v>1377.9749999999999</v>
      </c>
      <c r="L1624" s="32">
        <v>35.9</v>
      </c>
      <c r="M1624" s="32">
        <v>4.3099999999999996</v>
      </c>
      <c r="N1624" s="32">
        <v>32</v>
      </c>
      <c r="O1624" s="33">
        <v>0.5524</v>
      </c>
      <c r="P1624" s="34">
        <f t="shared" si="176"/>
        <v>761.19339000000002</v>
      </c>
      <c r="Q1624" s="31">
        <f t="shared" si="177"/>
        <v>1978772.0999999999</v>
      </c>
      <c r="R1624" s="36">
        <f t="shared" si="178"/>
        <v>237562.88999999998</v>
      </c>
      <c r="S1624" s="36">
        <f t="shared" si="179"/>
        <v>1763808</v>
      </c>
      <c r="T1624" s="36">
        <f t="shared" si="180"/>
        <v>30447.7356</v>
      </c>
      <c r="U1624" s="36">
        <f t="shared" si="181"/>
        <v>41956218.463409998</v>
      </c>
    </row>
    <row r="1625" spans="1:21" s="27" customFormat="1" x14ac:dyDescent="0.2">
      <c r="A1625" s="13">
        <v>2018</v>
      </c>
      <c r="B1625" s="13" t="s">
        <v>117</v>
      </c>
      <c r="C1625" s="14">
        <v>1.5</v>
      </c>
      <c r="D1625" s="13" t="s">
        <v>83</v>
      </c>
      <c r="E1625" s="27" t="s">
        <v>44</v>
      </c>
      <c r="F1625" s="27" t="s">
        <v>25</v>
      </c>
      <c r="G1625" s="28" t="s">
        <v>86</v>
      </c>
      <c r="H1625" s="35">
        <v>94758</v>
      </c>
      <c r="I1625" s="27">
        <v>193</v>
      </c>
      <c r="J1625" s="30">
        <v>80</v>
      </c>
      <c r="K1625" s="35">
        <f t="shared" si="175"/>
        <v>1184.4749999999999</v>
      </c>
      <c r="L1625" s="32">
        <v>35.6</v>
      </c>
      <c r="M1625" s="32">
        <v>4.41</v>
      </c>
      <c r="N1625" s="32">
        <v>31.8</v>
      </c>
      <c r="O1625" s="33">
        <v>0.55479999999999996</v>
      </c>
      <c r="P1625" s="34">
        <f t="shared" si="176"/>
        <v>657.14672999999993</v>
      </c>
      <c r="Q1625" s="31">
        <f t="shared" si="177"/>
        <v>3373384.8000000003</v>
      </c>
      <c r="R1625" s="36">
        <f t="shared" si="178"/>
        <v>417882.78</v>
      </c>
      <c r="S1625" s="36">
        <f t="shared" si="179"/>
        <v>3013304.4</v>
      </c>
      <c r="T1625" s="36">
        <f t="shared" si="180"/>
        <v>52571.738399999995</v>
      </c>
      <c r="U1625" s="36">
        <f t="shared" si="181"/>
        <v>62269909.84133999</v>
      </c>
    </row>
    <row r="1626" spans="1:21" s="27" customFormat="1" x14ac:dyDescent="0.2">
      <c r="A1626" s="13">
        <v>2018</v>
      </c>
      <c r="B1626" s="13" t="s">
        <v>39</v>
      </c>
      <c r="C1626" s="14">
        <v>2.5</v>
      </c>
      <c r="D1626" s="13" t="s">
        <v>83</v>
      </c>
      <c r="E1626" s="27" t="s">
        <v>44</v>
      </c>
      <c r="F1626" s="27" t="s">
        <v>25</v>
      </c>
      <c r="G1626" s="28" t="s">
        <v>86</v>
      </c>
      <c r="H1626" s="35">
        <v>126547</v>
      </c>
      <c r="I1626" s="27">
        <v>257</v>
      </c>
      <c r="J1626" s="30">
        <v>120</v>
      </c>
      <c r="K1626" s="35">
        <f t="shared" si="175"/>
        <v>1054.5583333333334</v>
      </c>
      <c r="L1626" s="32">
        <v>34.700000000000003</v>
      </c>
      <c r="M1626" s="32">
        <v>4.7</v>
      </c>
      <c r="N1626" s="32">
        <v>31.8</v>
      </c>
      <c r="O1626" s="33">
        <v>0.53310000000000002</v>
      </c>
      <c r="P1626" s="34">
        <f t="shared" si="176"/>
        <v>562.1850475</v>
      </c>
      <c r="Q1626" s="31">
        <f t="shared" si="177"/>
        <v>4391180.9000000004</v>
      </c>
      <c r="R1626" s="36">
        <f t="shared" si="178"/>
        <v>594770.9</v>
      </c>
      <c r="S1626" s="36">
        <f t="shared" si="179"/>
        <v>4024194.6</v>
      </c>
      <c r="T1626" s="36">
        <f t="shared" si="180"/>
        <v>67462.205700000006</v>
      </c>
      <c r="U1626" s="36">
        <f t="shared" si="181"/>
        <v>71142831.205982506</v>
      </c>
    </row>
    <row r="1627" spans="1:21" s="27" customFormat="1" x14ac:dyDescent="0.2">
      <c r="A1627" s="13">
        <v>2018</v>
      </c>
      <c r="B1627" s="13" t="s">
        <v>39</v>
      </c>
      <c r="C1627" s="14">
        <v>2</v>
      </c>
      <c r="D1627" s="13" t="s">
        <v>83</v>
      </c>
      <c r="E1627" s="27" t="s">
        <v>44</v>
      </c>
      <c r="F1627" s="27" t="s">
        <v>25</v>
      </c>
      <c r="G1627" s="28" t="s">
        <v>86</v>
      </c>
      <c r="H1627" s="35">
        <v>159588</v>
      </c>
      <c r="I1627" s="27">
        <v>324</v>
      </c>
      <c r="J1627" s="30">
        <v>160</v>
      </c>
      <c r="K1627" s="35">
        <f t="shared" si="175"/>
        <v>997.42499999999995</v>
      </c>
      <c r="L1627" s="32">
        <v>34.700000000000003</v>
      </c>
      <c r="M1627" s="32">
        <v>4.38</v>
      </c>
      <c r="N1627" s="32">
        <v>31.3</v>
      </c>
      <c r="O1627" s="33">
        <v>0.54200000000000004</v>
      </c>
      <c r="P1627" s="34">
        <f t="shared" si="176"/>
        <v>540.60435000000007</v>
      </c>
      <c r="Q1627" s="31">
        <f t="shared" si="177"/>
        <v>5537703.6000000006</v>
      </c>
      <c r="R1627" s="36">
        <f t="shared" si="178"/>
        <v>698995.44</v>
      </c>
      <c r="S1627" s="36">
        <f t="shared" si="179"/>
        <v>4995104.4000000004</v>
      </c>
      <c r="T1627" s="36">
        <f t="shared" si="180"/>
        <v>86496.696000000011</v>
      </c>
      <c r="U1627" s="36">
        <f t="shared" si="181"/>
        <v>86273967.007800013</v>
      </c>
    </row>
    <row r="1628" spans="1:21" s="27" customFormat="1" x14ac:dyDescent="0.2">
      <c r="A1628" s="13">
        <v>2018</v>
      </c>
      <c r="B1628" s="13" t="s">
        <v>39</v>
      </c>
      <c r="C1628" s="14">
        <v>2</v>
      </c>
      <c r="D1628" s="13" t="s">
        <v>83</v>
      </c>
      <c r="E1628" s="27" t="s">
        <v>44</v>
      </c>
      <c r="F1628" s="27" t="s">
        <v>25</v>
      </c>
      <c r="G1628" s="28" t="s">
        <v>86</v>
      </c>
      <c r="H1628" s="35">
        <v>100145</v>
      </c>
      <c r="I1628" s="27">
        <v>201</v>
      </c>
      <c r="J1628" s="30">
        <v>120</v>
      </c>
      <c r="K1628" s="35">
        <f t="shared" si="175"/>
        <v>834.54166666666663</v>
      </c>
      <c r="L1628" s="32">
        <v>34.299999999999997</v>
      </c>
      <c r="M1628" s="32">
        <v>4.88</v>
      </c>
      <c r="N1628" s="32">
        <v>32.1</v>
      </c>
      <c r="O1628" s="33">
        <v>0.52090000000000003</v>
      </c>
      <c r="P1628" s="34">
        <f t="shared" si="176"/>
        <v>434.71275416666668</v>
      </c>
      <c r="Q1628" s="31">
        <f t="shared" si="177"/>
        <v>3434973.4999999995</v>
      </c>
      <c r="R1628" s="36">
        <f t="shared" si="178"/>
        <v>488707.6</v>
      </c>
      <c r="S1628" s="36">
        <f t="shared" si="179"/>
        <v>3214654.5</v>
      </c>
      <c r="T1628" s="36">
        <f t="shared" si="180"/>
        <v>52165.530500000001</v>
      </c>
      <c r="U1628" s="36">
        <f t="shared" si="181"/>
        <v>43534308.766020834</v>
      </c>
    </row>
    <row r="1629" spans="1:21" s="27" customFormat="1" x14ac:dyDescent="0.2">
      <c r="A1629" s="13">
        <v>2018</v>
      </c>
      <c r="B1629" s="13" t="s">
        <v>19</v>
      </c>
      <c r="C1629" s="14">
        <v>1.5</v>
      </c>
      <c r="D1629" s="13" t="s">
        <v>83</v>
      </c>
      <c r="E1629" s="27" t="s">
        <v>44</v>
      </c>
      <c r="F1629" s="27" t="s">
        <v>47</v>
      </c>
      <c r="G1629" s="28" t="s">
        <v>134</v>
      </c>
      <c r="H1629" s="35">
        <v>191201</v>
      </c>
      <c r="I1629" s="27">
        <v>382</v>
      </c>
      <c r="J1629" s="30">
        <v>120</v>
      </c>
      <c r="K1629" s="35">
        <f t="shared" si="175"/>
        <v>1593.3416666666667</v>
      </c>
      <c r="L1629" s="32">
        <v>36</v>
      </c>
      <c r="M1629" s="32">
        <v>4.8899999999999997</v>
      </c>
      <c r="N1629" s="32">
        <v>30.9</v>
      </c>
      <c r="O1629" s="33">
        <v>0.51180000000000003</v>
      </c>
      <c r="P1629" s="34">
        <f t="shared" si="176"/>
        <v>815.47226500000011</v>
      </c>
      <c r="Q1629" s="31">
        <f t="shared" si="177"/>
        <v>6883236</v>
      </c>
      <c r="R1629" s="36">
        <f t="shared" si="178"/>
        <v>934972.8899999999</v>
      </c>
      <c r="S1629" s="36">
        <f t="shared" si="179"/>
        <v>5908110.8999999994</v>
      </c>
      <c r="T1629" s="36">
        <f t="shared" si="180"/>
        <v>97856.671800000011</v>
      </c>
      <c r="U1629" s="36">
        <f t="shared" si="181"/>
        <v>155919112.54026502</v>
      </c>
    </row>
    <row r="1630" spans="1:21" s="27" customFormat="1" x14ac:dyDescent="0.2">
      <c r="A1630" s="13">
        <v>2018</v>
      </c>
      <c r="B1630" s="13" t="s">
        <v>19</v>
      </c>
      <c r="C1630" s="14">
        <v>2</v>
      </c>
      <c r="D1630" s="13" t="s">
        <v>83</v>
      </c>
      <c r="E1630" s="27" t="s">
        <v>44</v>
      </c>
      <c r="F1630" s="27" t="s">
        <v>47</v>
      </c>
      <c r="G1630" s="28" t="s">
        <v>130</v>
      </c>
      <c r="H1630" s="35">
        <v>266105</v>
      </c>
      <c r="I1630" s="27">
        <v>533</v>
      </c>
      <c r="J1630" s="30">
        <v>180</v>
      </c>
      <c r="K1630" s="35">
        <f t="shared" si="175"/>
        <v>1478.3611111111111</v>
      </c>
      <c r="L1630" s="32">
        <v>36.4</v>
      </c>
      <c r="M1630" s="32">
        <v>4.42</v>
      </c>
      <c r="N1630" s="32">
        <v>30.3</v>
      </c>
      <c r="O1630" s="33">
        <v>0.55369999999999997</v>
      </c>
      <c r="P1630" s="34">
        <f t="shared" si="176"/>
        <v>818.56854722222215</v>
      </c>
      <c r="Q1630" s="31">
        <f t="shared" si="177"/>
        <v>9686222</v>
      </c>
      <c r="R1630" s="36">
        <f t="shared" si="178"/>
        <v>1176184.1000000001</v>
      </c>
      <c r="S1630" s="36">
        <f t="shared" si="179"/>
        <v>8062981.5</v>
      </c>
      <c r="T1630" s="36">
        <f t="shared" si="180"/>
        <v>147342.33849999998</v>
      </c>
      <c r="U1630" s="36">
        <f t="shared" si="181"/>
        <v>217825183.25856942</v>
      </c>
    </row>
    <row r="1631" spans="1:21" s="27" customFormat="1" x14ac:dyDescent="0.2">
      <c r="A1631" s="13">
        <v>2018</v>
      </c>
      <c r="B1631" s="13" t="s">
        <v>39</v>
      </c>
      <c r="C1631" s="14"/>
      <c r="D1631" s="13" t="s">
        <v>82</v>
      </c>
      <c r="E1631" s="27" t="s">
        <v>44</v>
      </c>
      <c r="F1631" s="27" t="s">
        <v>20</v>
      </c>
      <c r="G1631" s="28" t="s">
        <v>134</v>
      </c>
      <c r="H1631" s="35">
        <v>110274</v>
      </c>
      <c r="I1631" s="27">
        <v>219</v>
      </c>
      <c r="J1631" s="30">
        <v>100</v>
      </c>
      <c r="K1631" s="35">
        <f t="shared" si="175"/>
        <v>1102.74</v>
      </c>
      <c r="L1631" s="32">
        <v>36.61</v>
      </c>
      <c r="M1631" s="32">
        <v>4.87</v>
      </c>
      <c r="N1631" s="32">
        <v>32.090000000000003</v>
      </c>
      <c r="O1631" s="33">
        <v>0.56282900000000002</v>
      </c>
      <c r="P1631" s="34">
        <f t="shared" si="176"/>
        <v>620.65405146000001</v>
      </c>
      <c r="Q1631" s="31">
        <f t="shared" si="177"/>
        <v>4037131.14</v>
      </c>
      <c r="R1631" s="36">
        <f t="shared" si="178"/>
        <v>537034.38</v>
      </c>
      <c r="S1631" s="36">
        <f t="shared" si="179"/>
        <v>3538692.66</v>
      </c>
      <c r="T1631" s="36">
        <f t="shared" si="180"/>
        <v>62065.405146000005</v>
      </c>
      <c r="U1631" s="36">
        <f t="shared" si="181"/>
        <v>68442004.870700046</v>
      </c>
    </row>
    <row r="1632" spans="1:21" s="27" customFormat="1" x14ac:dyDescent="0.2">
      <c r="A1632" s="13">
        <v>2018</v>
      </c>
      <c r="B1632" s="13" t="s">
        <v>50</v>
      </c>
      <c r="C1632" s="14"/>
      <c r="D1632" s="13" t="s">
        <v>83</v>
      </c>
      <c r="E1632" s="27" t="s">
        <v>44</v>
      </c>
      <c r="F1632" s="27" t="s">
        <v>107</v>
      </c>
      <c r="G1632" s="28" t="s">
        <v>134</v>
      </c>
      <c r="H1632" s="35">
        <v>42713</v>
      </c>
      <c r="I1632" s="27">
        <v>90</v>
      </c>
      <c r="J1632" s="30">
        <v>42</v>
      </c>
      <c r="K1632" s="35">
        <f t="shared" si="175"/>
        <v>1016.9761904761905</v>
      </c>
      <c r="L1632" s="32">
        <v>36.5</v>
      </c>
      <c r="M1632" s="32">
        <v>4.03</v>
      </c>
      <c r="N1632" s="32">
        <v>32.6</v>
      </c>
      <c r="O1632" s="33">
        <v>0.53</v>
      </c>
      <c r="P1632" s="34">
        <f t="shared" si="176"/>
        <v>538.99738095238092</v>
      </c>
      <c r="Q1632" s="31">
        <f t="shared" si="177"/>
        <v>1559024.5</v>
      </c>
      <c r="R1632" s="36">
        <f t="shared" si="178"/>
        <v>172133.39</v>
      </c>
      <c r="S1632" s="36">
        <f t="shared" si="179"/>
        <v>1392443.8</v>
      </c>
      <c r="T1632" s="36">
        <f t="shared" si="180"/>
        <v>22637.89</v>
      </c>
      <c r="U1632" s="36">
        <f t="shared" si="181"/>
        <v>23022195.132619046</v>
      </c>
    </row>
    <row r="1633" spans="1:21" s="27" customFormat="1" x14ac:dyDescent="0.2">
      <c r="A1633" s="13">
        <v>2018</v>
      </c>
      <c r="B1633" s="13" t="s">
        <v>17</v>
      </c>
      <c r="C1633" s="14"/>
      <c r="D1633" s="13" t="s">
        <v>83</v>
      </c>
      <c r="E1633" s="27" t="s">
        <v>44</v>
      </c>
      <c r="F1633" s="27" t="s">
        <v>97</v>
      </c>
      <c r="G1633" s="28" t="s">
        <v>78</v>
      </c>
      <c r="H1633" s="35">
        <v>34204</v>
      </c>
      <c r="I1633" s="27">
        <v>72</v>
      </c>
      <c r="J1633" s="30">
        <v>74</v>
      </c>
      <c r="K1633" s="35">
        <f t="shared" si="175"/>
        <v>462.2162162162162</v>
      </c>
      <c r="L1633" s="32">
        <v>33.08</v>
      </c>
      <c r="M1633" s="32">
        <v>4.7300000000000004</v>
      </c>
      <c r="N1633" s="32">
        <v>28.38</v>
      </c>
      <c r="O1633" s="33">
        <v>0.50480000000000003</v>
      </c>
      <c r="P1633" s="34">
        <f t="shared" si="176"/>
        <v>233.32674594594599</v>
      </c>
      <c r="Q1633" s="31">
        <f t="shared" si="177"/>
        <v>1131468.3199999998</v>
      </c>
      <c r="R1633" s="36">
        <f t="shared" si="178"/>
        <v>161784.92000000001</v>
      </c>
      <c r="S1633" s="36">
        <f t="shared" si="179"/>
        <v>970709.52</v>
      </c>
      <c r="T1633" s="36">
        <f t="shared" si="180"/>
        <v>17266.179200000002</v>
      </c>
      <c r="U1633" s="36">
        <f t="shared" si="181"/>
        <v>7980708.0183351366</v>
      </c>
    </row>
    <row r="1634" spans="1:21" s="27" customFormat="1" x14ac:dyDescent="0.2">
      <c r="A1634" s="13">
        <v>2018</v>
      </c>
      <c r="B1634" s="13" t="s">
        <v>17</v>
      </c>
      <c r="C1634" s="14"/>
      <c r="D1634" s="13" t="s">
        <v>83</v>
      </c>
      <c r="E1634" s="27" t="s">
        <v>44</v>
      </c>
      <c r="F1634" s="27" t="s">
        <v>97</v>
      </c>
      <c r="G1634" s="28" t="s">
        <v>99</v>
      </c>
      <c r="H1634" s="35">
        <v>30918</v>
      </c>
      <c r="I1634" s="27">
        <v>66</v>
      </c>
      <c r="J1634" s="30">
        <v>103</v>
      </c>
      <c r="K1634" s="35">
        <f t="shared" si="175"/>
        <v>300.17475728155341</v>
      </c>
      <c r="L1634" s="32">
        <v>32.380000000000003</v>
      </c>
      <c r="M1634" s="32">
        <v>4.88</v>
      </c>
      <c r="N1634" s="32">
        <v>28.15</v>
      </c>
      <c r="O1634" s="33">
        <v>0.48230000000000001</v>
      </c>
      <c r="P1634" s="34">
        <f t="shared" si="176"/>
        <v>144.77428543689322</v>
      </c>
      <c r="Q1634" s="31">
        <f t="shared" si="177"/>
        <v>1001124.8400000001</v>
      </c>
      <c r="R1634" s="36">
        <f t="shared" si="178"/>
        <v>150879.84</v>
      </c>
      <c r="S1634" s="36">
        <f t="shared" si="179"/>
        <v>870341.7</v>
      </c>
      <c r="T1634" s="36">
        <f t="shared" si="180"/>
        <v>14911.751400000001</v>
      </c>
      <c r="U1634" s="36">
        <f t="shared" si="181"/>
        <v>4476131.3571378645</v>
      </c>
    </row>
    <row r="1635" spans="1:21" s="27" customFormat="1" x14ac:dyDescent="0.2">
      <c r="A1635" s="13">
        <v>2018</v>
      </c>
      <c r="B1635" s="13" t="s">
        <v>17</v>
      </c>
      <c r="C1635" s="14"/>
      <c r="D1635" s="13" t="s">
        <v>83</v>
      </c>
      <c r="E1635" s="27" t="s">
        <v>44</v>
      </c>
      <c r="F1635" s="27" t="s">
        <v>97</v>
      </c>
      <c r="G1635" s="28" t="s">
        <v>99</v>
      </c>
      <c r="H1635" s="35">
        <v>45171</v>
      </c>
      <c r="I1635" s="27">
        <v>100</v>
      </c>
      <c r="J1635" s="30">
        <v>154</v>
      </c>
      <c r="K1635" s="35">
        <f t="shared" si="175"/>
        <v>293.31818181818181</v>
      </c>
      <c r="L1635" s="32">
        <v>31.85</v>
      </c>
      <c r="M1635" s="32">
        <v>4.84</v>
      </c>
      <c r="N1635" s="32">
        <v>27.2</v>
      </c>
      <c r="O1635" s="33">
        <v>0.47410000000000002</v>
      </c>
      <c r="P1635" s="34">
        <f t="shared" si="176"/>
        <v>139.06215</v>
      </c>
      <c r="Q1635" s="31">
        <f t="shared" si="177"/>
        <v>1438696.35</v>
      </c>
      <c r="R1635" s="36">
        <f t="shared" si="178"/>
        <v>218627.63999999998</v>
      </c>
      <c r="S1635" s="36">
        <f t="shared" si="179"/>
        <v>1228651.2</v>
      </c>
      <c r="T1635" s="36">
        <f t="shared" si="180"/>
        <v>21415.571100000001</v>
      </c>
      <c r="U1635" s="36">
        <f t="shared" si="181"/>
        <v>6281576.3776500002</v>
      </c>
    </row>
    <row r="1636" spans="1:21" s="27" customFormat="1" x14ac:dyDescent="0.2">
      <c r="A1636" s="13">
        <v>2018</v>
      </c>
      <c r="B1636" s="13" t="s">
        <v>39</v>
      </c>
      <c r="C1636" s="14"/>
      <c r="D1636" s="13" t="s">
        <v>83</v>
      </c>
      <c r="E1636" s="27" t="s">
        <v>44</v>
      </c>
      <c r="F1636" s="27" t="s">
        <v>23</v>
      </c>
      <c r="G1636" s="28" t="s">
        <v>87</v>
      </c>
      <c r="H1636" s="35">
        <v>71562</v>
      </c>
      <c r="I1636" s="27">
        <v>147</v>
      </c>
      <c r="J1636" s="30">
        <v>53</v>
      </c>
      <c r="K1636" s="35">
        <f t="shared" si="175"/>
        <v>1350.2264150943397</v>
      </c>
      <c r="L1636" s="32">
        <v>36.6</v>
      </c>
      <c r="M1636" s="32">
        <v>4.71</v>
      </c>
      <c r="N1636" s="32">
        <v>32.6</v>
      </c>
      <c r="O1636" s="33">
        <v>0.55369999999999997</v>
      </c>
      <c r="P1636" s="34">
        <f t="shared" si="176"/>
        <v>747.62036603773583</v>
      </c>
      <c r="Q1636" s="31">
        <f t="shared" si="177"/>
        <v>2619169.2000000002</v>
      </c>
      <c r="R1636" s="36">
        <f t="shared" si="178"/>
        <v>337057.02</v>
      </c>
      <c r="S1636" s="36">
        <f t="shared" si="179"/>
        <v>2332921.2000000002</v>
      </c>
      <c r="T1636" s="36">
        <f t="shared" si="180"/>
        <v>39623.879399999998</v>
      </c>
      <c r="U1636" s="36">
        <f t="shared" si="181"/>
        <v>53501208.634392455</v>
      </c>
    </row>
    <row r="1637" spans="1:21" s="27" customFormat="1" x14ac:dyDescent="0.2">
      <c r="A1637" s="13">
        <v>2018</v>
      </c>
      <c r="B1637" s="13" t="s">
        <v>39</v>
      </c>
      <c r="C1637" s="14"/>
      <c r="D1637" s="13" t="s">
        <v>83</v>
      </c>
      <c r="E1637" s="27" t="s">
        <v>44</v>
      </c>
      <c r="F1637" s="27" t="s">
        <v>23</v>
      </c>
      <c r="G1637" s="28" t="s">
        <v>99</v>
      </c>
      <c r="H1637" s="35">
        <v>158227</v>
      </c>
      <c r="I1637" s="27">
        <v>328</v>
      </c>
      <c r="J1637" s="30">
        <v>120</v>
      </c>
      <c r="K1637" s="35">
        <f t="shared" si="175"/>
        <v>1318.5583333333334</v>
      </c>
      <c r="L1637" s="32">
        <v>35.9</v>
      </c>
      <c r="M1637" s="32">
        <v>4.7</v>
      </c>
      <c r="N1637" s="32">
        <v>31.7</v>
      </c>
      <c r="O1637" s="33">
        <v>0.54549999999999998</v>
      </c>
      <c r="P1637" s="34">
        <f t="shared" si="176"/>
        <v>719.27357083333334</v>
      </c>
      <c r="Q1637" s="31">
        <f t="shared" si="177"/>
        <v>5680349.2999999998</v>
      </c>
      <c r="R1637" s="36">
        <f t="shared" si="178"/>
        <v>743666.9</v>
      </c>
      <c r="S1637" s="36">
        <f t="shared" si="179"/>
        <v>5015795.8999999994</v>
      </c>
      <c r="T1637" s="36">
        <f t="shared" si="180"/>
        <v>86312.828500000003</v>
      </c>
      <c r="U1637" s="36">
        <f t="shared" si="181"/>
        <v>113808499.29224584</v>
      </c>
    </row>
    <row r="1638" spans="1:21" s="27" customFormat="1" x14ac:dyDescent="0.2">
      <c r="A1638" s="13">
        <v>2018</v>
      </c>
      <c r="B1638" s="13" t="s">
        <v>39</v>
      </c>
      <c r="C1638" s="14"/>
      <c r="D1638" s="13" t="s">
        <v>83</v>
      </c>
      <c r="E1638" s="27" t="s">
        <v>44</v>
      </c>
      <c r="F1638" s="27" t="s">
        <v>23</v>
      </c>
      <c r="G1638" s="28" t="s">
        <v>99</v>
      </c>
      <c r="H1638" s="35">
        <v>89953</v>
      </c>
      <c r="I1638" s="27">
        <v>179</v>
      </c>
      <c r="J1638" s="30">
        <v>120</v>
      </c>
      <c r="K1638" s="35">
        <f t="shared" si="175"/>
        <v>749.60833333333335</v>
      </c>
      <c r="L1638" s="32">
        <v>35.6</v>
      </c>
      <c r="M1638" s="32">
        <v>3.99</v>
      </c>
      <c r="N1638" s="32">
        <v>32.700000000000003</v>
      </c>
      <c r="O1638" s="33">
        <v>0.55030000000000001</v>
      </c>
      <c r="P1638" s="34">
        <f t="shared" si="176"/>
        <v>412.50946583333337</v>
      </c>
      <c r="Q1638" s="31">
        <f t="shared" si="177"/>
        <v>3202326.8000000003</v>
      </c>
      <c r="R1638" s="36">
        <f t="shared" si="178"/>
        <v>358912.47000000003</v>
      </c>
      <c r="S1638" s="36">
        <f t="shared" si="179"/>
        <v>2941463.1</v>
      </c>
      <c r="T1638" s="36">
        <f t="shared" si="180"/>
        <v>49501.135900000001</v>
      </c>
      <c r="U1638" s="36">
        <f t="shared" si="181"/>
        <v>37106463.98010584</v>
      </c>
    </row>
    <row r="1639" spans="1:21" s="27" customFormat="1" x14ac:dyDescent="0.2">
      <c r="A1639" s="13">
        <v>2018</v>
      </c>
      <c r="B1639" s="13" t="s">
        <v>19</v>
      </c>
      <c r="C1639" s="14"/>
      <c r="D1639" s="13" t="s">
        <v>83</v>
      </c>
      <c r="E1639" s="27" t="s">
        <v>44</v>
      </c>
      <c r="F1639" s="27" t="s">
        <v>23</v>
      </c>
      <c r="G1639" s="28" t="s">
        <v>99</v>
      </c>
      <c r="H1639" s="35">
        <v>16131</v>
      </c>
      <c r="I1639" s="27">
        <v>33</v>
      </c>
      <c r="J1639" s="30">
        <v>10</v>
      </c>
      <c r="K1639" s="35">
        <f t="shared" si="175"/>
        <v>1613.1</v>
      </c>
      <c r="L1639" s="32">
        <v>37.200000000000003</v>
      </c>
      <c r="M1639" s="32">
        <v>3.67</v>
      </c>
      <c r="N1639" s="32">
        <v>32.200000000000003</v>
      </c>
      <c r="O1639" s="33">
        <v>0.55610000000000004</v>
      </c>
      <c r="P1639" s="34">
        <f t="shared" si="176"/>
        <v>897.04490999999996</v>
      </c>
      <c r="Q1639" s="31">
        <f t="shared" si="177"/>
        <v>600073.20000000007</v>
      </c>
      <c r="R1639" s="36">
        <f t="shared" si="178"/>
        <v>59200.77</v>
      </c>
      <c r="S1639" s="36">
        <f t="shared" si="179"/>
        <v>519418.20000000007</v>
      </c>
      <c r="T1639" s="36">
        <f t="shared" si="180"/>
        <v>8970.4490999999998</v>
      </c>
      <c r="U1639" s="36">
        <f t="shared" si="181"/>
        <v>14470231.44321</v>
      </c>
    </row>
    <row r="1640" spans="1:21" s="27" customFormat="1" x14ac:dyDescent="0.2">
      <c r="A1640" s="13">
        <v>2018</v>
      </c>
      <c r="B1640" s="13" t="s">
        <v>19</v>
      </c>
      <c r="C1640" s="14"/>
      <c r="D1640" s="13" t="s">
        <v>82</v>
      </c>
      <c r="E1640" s="27" t="s">
        <v>44</v>
      </c>
      <c r="F1640" s="27" t="s">
        <v>71</v>
      </c>
      <c r="G1640" s="28" t="s">
        <v>99</v>
      </c>
      <c r="H1640" s="35">
        <v>110010</v>
      </c>
      <c r="I1640" s="27">
        <v>227</v>
      </c>
      <c r="J1640" s="30">
        <v>66</v>
      </c>
      <c r="K1640" s="35">
        <f t="shared" si="175"/>
        <v>1666.8181818181818</v>
      </c>
      <c r="L1640" s="32">
        <v>36.630000000000003</v>
      </c>
      <c r="M1640" s="32">
        <v>4.3899999999999997</v>
      </c>
      <c r="N1640" s="32">
        <v>31.26</v>
      </c>
      <c r="O1640" s="33">
        <v>0.56530000000000002</v>
      </c>
      <c r="P1640" s="34">
        <f t="shared" si="176"/>
        <v>942.25231818181828</v>
      </c>
      <c r="Q1640" s="31">
        <f t="shared" si="177"/>
        <v>4029666.3000000003</v>
      </c>
      <c r="R1640" s="36">
        <f t="shared" si="178"/>
        <v>482943.89999999997</v>
      </c>
      <c r="S1640" s="36">
        <f t="shared" si="179"/>
        <v>3438912.6</v>
      </c>
      <c r="T1640" s="36">
        <f t="shared" si="180"/>
        <v>62188.653000000006</v>
      </c>
      <c r="U1640" s="36">
        <f t="shared" si="181"/>
        <v>103657177.52318183</v>
      </c>
    </row>
    <row r="1641" spans="1:21" s="27" customFormat="1" x14ac:dyDescent="0.2">
      <c r="A1641" s="13">
        <v>2018</v>
      </c>
      <c r="B1641" s="13" t="s">
        <v>39</v>
      </c>
      <c r="C1641" s="14"/>
      <c r="D1641" s="13" t="s">
        <v>82</v>
      </c>
      <c r="E1641" s="27" t="s">
        <v>44</v>
      </c>
      <c r="F1641" s="27" t="s">
        <v>71</v>
      </c>
      <c r="G1641" s="28" t="s">
        <v>99</v>
      </c>
      <c r="H1641" s="35">
        <v>81783</v>
      </c>
      <c r="I1641" s="27">
        <v>173</v>
      </c>
      <c r="J1641" s="30">
        <v>66</v>
      </c>
      <c r="K1641" s="35">
        <f t="shared" si="175"/>
        <v>1239.1363636363637</v>
      </c>
      <c r="L1641" s="32">
        <v>36.64</v>
      </c>
      <c r="M1641" s="32">
        <v>4.7</v>
      </c>
      <c r="N1641" s="32">
        <v>31.84</v>
      </c>
      <c r="O1641" s="33">
        <v>0.56279999999999997</v>
      </c>
      <c r="P1641" s="34">
        <f t="shared" si="176"/>
        <v>697.38594545454544</v>
      </c>
      <c r="Q1641" s="31">
        <f t="shared" si="177"/>
        <v>2996529.12</v>
      </c>
      <c r="R1641" s="36">
        <f t="shared" si="178"/>
        <v>384380.10000000003</v>
      </c>
      <c r="S1641" s="36">
        <f t="shared" si="179"/>
        <v>2603970.7200000002</v>
      </c>
      <c r="T1641" s="36">
        <f t="shared" si="180"/>
        <v>46027.472399999999</v>
      </c>
      <c r="U1641" s="36">
        <f t="shared" si="181"/>
        <v>57034314.777109087</v>
      </c>
    </row>
    <row r="1642" spans="1:21" s="27" customFormat="1" x14ac:dyDescent="0.2">
      <c r="A1642" s="13">
        <v>2018</v>
      </c>
      <c r="B1642" s="13" t="s">
        <v>39</v>
      </c>
      <c r="C1642" s="14"/>
      <c r="D1642" s="13" t="s">
        <v>82</v>
      </c>
      <c r="E1642" s="27" t="s">
        <v>44</v>
      </c>
      <c r="F1642" s="27" t="s">
        <v>71</v>
      </c>
      <c r="G1642" s="28" t="s">
        <v>106</v>
      </c>
      <c r="H1642" s="35">
        <v>86584</v>
      </c>
      <c r="I1642" s="27">
        <v>176</v>
      </c>
      <c r="J1642" s="30">
        <v>90</v>
      </c>
      <c r="K1642" s="35">
        <f t="shared" si="175"/>
        <v>962.04444444444448</v>
      </c>
      <c r="L1642" s="32">
        <v>37.200000000000003</v>
      </c>
      <c r="M1642" s="32">
        <v>4.7300000000000004</v>
      </c>
      <c r="N1642" s="32">
        <v>32.659999999999997</v>
      </c>
      <c r="O1642" s="33">
        <v>0.56330000000000002</v>
      </c>
      <c r="P1642" s="34">
        <f t="shared" si="176"/>
        <v>541.9196355555556</v>
      </c>
      <c r="Q1642" s="31">
        <f t="shared" si="177"/>
        <v>3220924.8000000003</v>
      </c>
      <c r="R1642" s="36">
        <f t="shared" si="178"/>
        <v>409542.32000000007</v>
      </c>
      <c r="S1642" s="36">
        <f t="shared" si="179"/>
        <v>2827833.4399999995</v>
      </c>
      <c r="T1642" s="36">
        <f t="shared" si="180"/>
        <v>48772.767200000002</v>
      </c>
      <c r="U1642" s="36">
        <f t="shared" si="181"/>
        <v>46921569.72494223</v>
      </c>
    </row>
    <row r="1643" spans="1:21" s="27" customFormat="1" x14ac:dyDescent="0.2">
      <c r="A1643" s="13">
        <v>2018</v>
      </c>
      <c r="B1643" s="13" t="s">
        <v>39</v>
      </c>
      <c r="C1643" s="14"/>
      <c r="D1643" s="13" t="s">
        <v>82</v>
      </c>
      <c r="E1643" s="27" t="s">
        <v>44</v>
      </c>
      <c r="F1643" s="27" t="s">
        <v>71</v>
      </c>
      <c r="G1643" s="28" t="s">
        <v>106</v>
      </c>
      <c r="H1643" s="35">
        <v>25526</v>
      </c>
      <c r="I1643" s="27">
        <v>54</v>
      </c>
      <c r="J1643" s="30">
        <v>23</v>
      </c>
      <c r="K1643" s="35">
        <f t="shared" si="175"/>
        <v>1109.8260869565217</v>
      </c>
      <c r="L1643" s="32">
        <v>37.65</v>
      </c>
      <c r="M1643" s="32">
        <v>4.28</v>
      </c>
      <c r="N1643" s="32">
        <v>33.72</v>
      </c>
      <c r="O1643" s="33">
        <v>0.56330000000000002</v>
      </c>
      <c r="P1643" s="34">
        <f t="shared" si="176"/>
        <v>625.1650347826087</v>
      </c>
      <c r="Q1643" s="31">
        <f t="shared" si="177"/>
        <v>961053.89999999991</v>
      </c>
      <c r="R1643" s="36">
        <f t="shared" si="178"/>
        <v>109251.28000000001</v>
      </c>
      <c r="S1643" s="36">
        <f t="shared" si="179"/>
        <v>860736.72</v>
      </c>
      <c r="T1643" s="36">
        <f t="shared" si="180"/>
        <v>14378.7958</v>
      </c>
      <c r="U1643" s="36">
        <f t="shared" si="181"/>
        <v>15957962.677860869</v>
      </c>
    </row>
    <row r="1644" spans="1:21" s="27" customFormat="1" x14ac:dyDescent="0.2">
      <c r="A1644" s="13">
        <v>2018</v>
      </c>
      <c r="B1644" s="13" t="s">
        <v>19</v>
      </c>
      <c r="C1644" s="14"/>
      <c r="D1644" s="13" t="s">
        <v>83</v>
      </c>
      <c r="E1644" s="27" t="s">
        <v>44</v>
      </c>
      <c r="F1644" s="27" t="s">
        <v>47</v>
      </c>
      <c r="G1644" s="28" t="s">
        <v>99</v>
      </c>
      <c r="H1644" s="35">
        <v>109726</v>
      </c>
      <c r="I1644" s="27">
        <v>222</v>
      </c>
      <c r="J1644" s="30">
        <v>80</v>
      </c>
      <c r="K1644" s="35">
        <f t="shared" si="175"/>
        <v>1371.575</v>
      </c>
      <c r="L1644" s="32">
        <v>36.200000000000003</v>
      </c>
      <c r="M1644" s="32">
        <v>3.7</v>
      </c>
      <c r="N1644" s="32">
        <v>31.1</v>
      </c>
      <c r="O1644" s="33">
        <v>0.53539999999999999</v>
      </c>
      <c r="P1644" s="34">
        <f t="shared" si="176"/>
        <v>734.34125500000005</v>
      </c>
      <c r="Q1644" s="31">
        <f t="shared" si="177"/>
        <v>3972081.2</v>
      </c>
      <c r="R1644" s="36">
        <f t="shared" si="178"/>
        <v>405986.2</v>
      </c>
      <c r="S1644" s="36">
        <f t="shared" si="179"/>
        <v>3412478.6</v>
      </c>
      <c r="T1644" s="36">
        <f t="shared" si="180"/>
        <v>58747.3004</v>
      </c>
      <c r="U1644" s="36">
        <f t="shared" si="181"/>
        <v>80576328.546130002</v>
      </c>
    </row>
    <row r="1645" spans="1:21" s="27" customFormat="1" x14ac:dyDescent="0.2">
      <c r="A1645" s="13">
        <v>2018</v>
      </c>
      <c r="B1645" s="13" t="s">
        <v>19</v>
      </c>
      <c r="C1645" s="14"/>
      <c r="D1645" s="13" t="s">
        <v>83</v>
      </c>
      <c r="E1645" s="27" t="s">
        <v>44</v>
      </c>
      <c r="F1645" s="27" t="s">
        <v>47</v>
      </c>
      <c r="G1645" s="28" t="s">
        <v>99</v>
      </c>
      <c r="H1645" s="35">
        <v>319910</v>
      </c>
      <c r="I1645" s="27">
        <v>631</v>
      </c>
      <c r="J1645" s="30">
        <v>260</v>
      </c>
      <c r="K1645" s="35">
        <f t="shared" si="175"/>
        <v>1230.4230769230769</v>
      </c>
      <c r="L1645" s="32">
        <v>36.299999999999997</v>
      </c>
      <c r="M1645" s="32">
        <v>4.9000000000000004</v>
      </c>
      <c r="N1645" s="32">
        <v>32.4</v>
      </c>
      <c r="O1645" s="33">
        <v>0.52800000000000002</v>
      </c>
      <c r="P1645" s="34">
        <f t="shared" si="176"/>
        <v>649.66338461538464</v>
      </c>
      <c r="Q1645" s="31">
        <f t="shared" si="177"/>
        <v>11612733</v>
      </c>
      <c r="R1645" s="36">
        <f t="shared" si="178"/>
        <v>1567559</v>
      </c>
      <c r="S1645" s="36">
        <f t="shared" si="179"/>
        <v>10365084</v>
      </c>
      <c r="T1645" s="36">
        <f t="shared" si="180"/>
        <v>168912.48</v>
      </c>
      <c r="U1645" s="36">
        <f t="shared" si="181"/>
        <v>207833813.37230769</v>
      </c>
    </row>
    <row r="1646" spans="1:21" s="27" customFormat="1" x14ac:dyDescent="0.2">
      <c r="A1646" s="13">
        <v>2018</v>
      </c>
      <c r="B1646" s="13" t="s">
        <v>50</v>
      </c>
      <c r="C1646" s="14"/>
      <c r="D1646" s="13" t="s">
        <v>83</v>
      </c>
      <c r="E1646" s="27" t="s">
        <v>45</v>
      </c>
      <c r="F1646" s="27" t="s">
        <v>113</v>
      </c>
      <c r="G1646" s="28" t="s">
        <v>130</v>
      </c>
      <c r="H1646" s="35">
        <v>165116</v>
      </c>
      <c r="I1646" s="27">
        <v>359</v>
      </c>
      <c r="J1646" s="30">
        <v>122</v>
      </c>
      <c r="K1646" s="35">
        <f t="shared" si="175"/>
        <v>1353.4098360655737</v>
      </c>
      <c r="L1646" s="32">
        <v>36.5</v>
      </c>
      <c r="M1646" s="32">
        <v>4.37</v>
      </c>
      <c r="N1646" s="32">
        <v>30.4</v>
      </c>
      <c r="O1646" s="33">
        <v>0.54649999999999999</v>
      </c>
      <c r="P1646" s="34">
        <f t="shared" si="176"/>
        <v>739.63847540983602</v>
      </c>
      <c r="Q1646" s="31">
        <f t="shared" si="177"/>
        <v>6026734</v>
      </c>
      <c r="R1646" s="36">
        <f t="shared" si="178"/>
        <v>721556.92</v>
      </c>
      <c r="S1646" s="36">
        <f t="shared" si="179"/>
        <v>5019526.3999999994</v>
      </c>
      <c r="T1646" s="36">
        <f t="shared" si="180"/>
        <v>90235.894</v>
      </c>
      <c r="U1646" s="36">
        <f t="shared" si="181"/>
        <v>122126146.50577049</v>
      </c>
    </row>
    <row r="1647" spans="1:21" s="27" customFormat="1" x14ac:dyDescent="0.2">
      <c r="A1647" s="13">
        <v>2018</v>
      </c>
      <c r="B1647" s="13" t="s">
        <v>17</v>
      </c>
      <c r="C1647" s="14"/>
      <c r="D1647" s="13" t="s">
        <v>83</v>
      </c>
      <c r="E1647" s="27" t="s">
        <v>45</v>
      </c>
      <c r="F1647" s="27" t="s">
        <v>56</v>
      </c>
      <c r="G1647" s="28" t="s">
        <v>78</v>
      </c>
      <c r="H1647" s="35">
        <v>19900</v>
      </c>
      <c r="I1647" s="27">
        <v>40</v>
      </c>
      <c r="J1647" s="30">
        <v>56</v>
      </c>
      <c r="K1647" s="35">
        <f t="shared" si="175"/>
        <v>355.35714285714283</v>
      </c>
      <c r="L1647" s="32">
        <v>35</v>
      </c>
      <c r="M1647" s="32">
        <v>4.4000000000000004</v>
      </c>
      <c r="N1647" s="32">
        <v>30.68</v>
      </c>
      <c r="O1647" s="33">
        <v>0.52229999999999999</v>
      </c>
      <c r="P1647" s="34">
        <f t="shared" si="176"/>
        <v>185.60303571428571</v>
      </c>
      <c r="Q1647" s="31">
        <f t="shared" si="177"/>
        <v>696500</v>
      </c>
      <c r="R1647" s="36">
        <f t="shared" si="178"/>
        <v>87560</v>
      </c>
      <c r="S1647" s="36">
        <f t="shared" si="179"/>
        <v>610532</v>
      </c>
      <c r="T1647" s="36">
        <f t="shared" si="180"/>
        <v>10393.77</v>
      </c>
      <c r="U1647" s="36">
        <f t="shared" si="181"/>
        <v>3693500.4107142854</v>
      </c>
    </row>
    <row r="1648" spans="1:21" s="27" customFormat="1" x14ac:dyDescent="0.2">
      <c r="A1648" s="13">
        <v>2018</v>
      </c>
      <c r="B1648" s="13" t="s">
        <v>50</v>
      </c>
      <c r="C1648" s="14"/>
      <c r="D1648" s="13" t="s">
        <v>82</v>
      </c>
      <c r="E1648" s="27" t="s">
        <v>45</v>
      </c>
      <c r="F1648" s="27" t="s">
        <v>113</v>
      </c>
      <c r="G1648" s="28" t="s">
        <v>99</v>
      </c>
      <c r="H1648" s="35">
        <v>164537</v>
      </c>
      <c r="I1648" s="27">
        <v>381</v>
      </c>
      <c r="J1648" s="30">
        <v>120</v>
      </c>
      <c r="K1648" s="35">
        <f t="shared" si="175"/>
        <v>1371.1416666666667</v>
      </c>
      <c r="L1648" s="32">
        <v>34.9</v>
      </c>
      <c r="M1648" s="32">
        <v>4.6900000000000004</v>
      </c>
      <c r="N1648" s="32">
        <v>29.7</v>
      </c>
      <c r="O1648" s="33">
        <v>0.53810000000000002</v>
      </c>
      <c r="P1648" s="34">
        <f t="shared" si="176"/>
        <v>737.81133083333339</v>
      </c>
      <c r="Q1648" s="31">
        <f t="shared" si="177"/>
        <v>5742341.2999999998</v>
      </c>
      <c r="R1648" s="36">
        <f t="shared" si="178"/>
        <v>771678.53</v>
      </c>
      <c r="S1648" s="36">
        <f t="shared" si="179"/>
        <v>4886748.8999999994</v>
      </c>
      <c r="T1648" s="36">
        <f t="shared" si="180"/>
        <v>88537.359700000001</v>
      </c>
      <c r="U1648" s="36">
        <f t="shared" si="181"/>
        <v>121397262.94132417</v>
      </c>
    </row>
    <row r="1649" spans="1:21" s="27" customFormat="1" x14ac:dyDescent="0.2">
      <c r="A1649" s="13">
        <v>2018</v>
      </c>
      <c r="B1649" s="13" t="s">
        <v>117</v>
      </c>
      <c r="C1649" s="14">
        <v>1.5</v>
      </c>
      <c r="D1649" s="13" t="s">
        <v>83</v>
      </c>
      <c r="E1649" s="27" t="s">
        <v>45</v>
      </c>
      <c r="F1649" s="27" t="s">
        <v>56</v>
      </c>
      <c r="G1649" s="28" t="s">
        <v>130</v>
      </c>
      <c r="H1649" s="35">
        <v>47572</v>
      </c>
      <c r="I1649" s="27">
        <v>94</v>
      </c>
      <c r="J1649" s="30">
        <v>38</v>
      </c>
      <c r="K1649" s="35">
        <f t="shared" si="175"/>
        <v>1251.8947368421052</v>
      </c>
      <c r="L1649" s="32">
        <v>37.4</v>
      </c>
      <c r="M1649" s="32">
        <v>4.5999999999999996</v>
      </c>
      <c r="N1649" s="32">
        <v>31.4</v>
      </c>
      <c r="O1649" s="33">
        <v>0.54959999999999998</v>
      </c>
      <c r="P1649" s="34">
        <f t="shared" si="176"/>
        <v>688.04134736842104</v>
      </c>
      <c r="Q1649" s="31">
        <f t="shared" si="177"/>
        <v>1779192.8</v>
      </c>
      <c r="R1649" s="36">
        <f t="shared" si="178"/>
        <v>218831.19999999998</v>
      </c>
      <c r="S1649" s="36">
        <f t="shared" si="179"/>
        <v>1493760.8</v>
      </c>
      <c r="T1649" s="36">
        <f t="shared" si="180"/>
        <v>26145.571199999998</v>
      </c>
      <c r="U1649" s="36">
        <f t="shared" si="181"/>
        <v>32731502.977010526</v>
      </c>
    </row>
    <row r="1650" spans="1:21" s="27" customFormat="1" x14ac:dyDescent="0.2">
      <c r="A1650" s="13">
        <v>2018</v>
      </c>
      <c r="B1650" s="13" t="s">
        <v>117</v>
      </c>
      <c r="C1650" s="14"/>
      <c r="D1650" s="13" t="s">
        <v>83</v>
      </c>
      <c r="E1650" s="27" t="s">
        <v>45</v>
      </c>
      <c r="F1650" s="27" t="s">
        <v>56</v>
      </c>
      <c r="G1650" s="28" t="s">
        <v>99</v>
      </c>
      <c r="H1650" s="35">
        <v>39159</v>
      </c>
      <c r="I1650" s="27">
        <v>82</v>
      </c>
      <c r="J1650" s="30">
        <v>42.25</v>
      </c>
      <c r="K1650" s="35">
        <f t="shared" si="175"/>
        <v>926.84023668639054</v>
      </c>
      <c r="L1650" s="32">
        <v>35.17</v>
      </c>
      <c r="M1650" s="32">
        <v>4.78</v>
      </c>
      <c r="N1650" s="32">
        <v>30.83</v>
      </c>
      <c r="O1650" s="33">
        <v>0.53390000000000004</v>
      </c>
      <c r="P1650" s="34">
        <f t="shared" si="176"/>
        <v>494.84000236686398</v>
      </c>
      <c r="Q1650" s="31">
        <f t="shared" si="177"/>
        <v>1377222.03</v>
      </c>
      <c r="R1650" s="36">
        <f t="shared" si="178"/>
        <v>187180.02000000002</v>
      </c>
      <c r="S1650" s="36">
        <f t="shared" si="179"/>
        <v>1207271.97</v>
      </c>
      <c r="T1650" s="36">
        <f t="shared" si="180"/>
        <v>20906.990100000003</v>
      </c>
      <c r="U1650" s="36">
        <f t="shared" si="181"/>
        <v>19377439.652684025</v>
      </c>
    </row>
    <row r="1651" spans="1:21" s="27" customFormat="1" x14ac:dyDescent="0.2">
      <c r="A1651" s="13">
        <v>2018</v>
      </c>
      <c r="B1651" s="13" t="s">
        <v>39</v>
      </c>
      <c r="C1651" s="14"/>
      <c r="D1651" s="13" t="s">
        <v>83</v>
      </c>
      <c r="E1651" s="27" t="s">
        <v>45</v>
      </c>
      <c r="F1651" s="27" t="s">
        <v>46</v>
      </c>
      <c r="G1651" s="28" t="s">
        <v>87</v>
      </c>
      <c r="H1651" s="35">
        <v>100353</v>
      </c>
      <c r="I1651" s="27">
        <v>208</v>
      </c>
      <c r="J1651" s="30">
        <v>121.6</v>
      </c>
      <c r="K1651" s="35">
        <f t="shared" si="175"/>
        <v>825.2713815789474</v>
      </c>
      <c r="L1651" s="32">
        <v>35.090000000000003</v>
      </c>
      <c r="M1651" s="32">
        <v>4.45</v>
      </c>
      <c r="N1651" s="32">
        <v>31.31</v>
      </c>
      <c r="O1651" s="33">
        <v>0.53979999999999995</v>
      </c>
      <c r="P1651" s="34">
        <f t="shared" si="176"/>
        <v>445.48149177631581</v>
      </c>
      <c r="Q1651" s="31">
        <f t="shared" si="177"/>
        <v>3521386.7700000005</v>
      </c>
      <c r="R1651" s="36">
        <f t="shared" si="178"/>
        <v>446570.85000000003</v>
      </c>
      <c r="S1651" s="36">
        <f t="shared" si="179"/>
        <v>3142052.4299999997</v>
      </c>
      <c r="T1651" s="36">
        <f t="shared" si="180"/>
        <v>54170.549399999996</v>
      </c>
      <c r="U1651" s="36">
        <f t="shared" si="181"/>
        <v>44705404.144228622</v>
      </c>
    </row>
    <row r="1652" spans="1:21" s="27" customFormat="1" x14ac:dyDescent="0.2">
      <c r="A1652" s="13">
        <v>2018</v>
      </c>
      <c r="B1652" s="13" t="s">
        <v>117</v>
      </c>
      <c r="C1652" s="14"/>
      <c r="D1652" s="13" t="s">
        <v>83</v>
      </c>
      <c r="E1652" s="27" t="s">
        <v>45</v>
      </c>
      <c r="F1652" s="27" t="s">
        <v>56</v>
      </c>
      <c r="G1652" s="28" t="s">
        <v>134</v>
      </c>
      <c r="H1652" s="35">
        <v>133248</v>
      </c>
      <c r="I1652" s="27">
        <v>276</v>
      </c>
      <c r="J1652" s="30">
        <v>124</v>
      </c>
      <c r="K1652" s="35">
        <f t="shared" si="175"/>
        <v>1074.5806451612902</v>
      </c>
      <c r="L1652" s="32">
        <v>36.1</v>
      </c>
      <c r="M1652" s="32">
        <v>4.9000000000000004</v>
      </c>
      <c r="N1652" s="32">
        <v>31.5</v>
      </c>
      <c r="O1652" s="33">
        <v>0.54090000000000005</v>
      </c>
      <c r="P1652" s="34">
        <f t="shared" si="176"/>
        <v>581.24067096774195</v>
      </c>
      <c r="Q1652" s="31">
        <f t="shared" si="177"/>
        <v>4810252.8</v>
      </c>
      <c r="R1652" s="36">
        <f t="shared" si="178"/>
        <v>652915.20000000007</v>
      </c>
      <c r="S1652" s="36">
        <f t="shared" si="179"/>
        <v>4197312</v>
      </c>
      <c r="T1652" s="36">
        <f t="shared" si="180"/>
        <v>72073.843200000003</v>
      </c>
      <c r="U1652" s="36">
        <f t="shared" si="181"/>
        <v>77449156.925109684</v>
      </c>
    </row>
    <row r="1653" spans="1:21" s="27" customFormat="1" x14ac:dyDescent="0.2">
      <c r="A1653" s="13">
        <v>2018</v>
      </c>
      <c r="B1653" s="13" t="s">
        <v>39</v>
      </c>
      <c r="C1653" s="14"/>
      <c r="D1653" s="13" t="s">
        <v>83</v>
      </c>
      <c r="E1653" s="27" t="s">
        <v>44</v>
      </c>
      <c r="F1653" s="27" t="s">
        <v>69</v>
      </c>
      <c r="G1653" s="28" t="s">
        <v>133</v>
      </c>
      <c r="H1653" s="35">
        <v>37481</v>
      </c>
      <c r="I1653" s="27">
        <v>76</v>
      </c>
      <c r="J1653" s="30">
        <v>26</v>
      </c>
      <c r="K1653" s="35">
        <f t="shared" si="175"/>
        <v>1441.5769230769231</v>
      </c>
      <c r="L1653" s="32">
        <v>37.1</v>
      </c>
      <c r="M1653" s="32">
        <v>4.17</v>
      </c>
      <c r="N1653" s="32">
        <v>31</v>
      </c>
      <c r="O1653" s="33">
        <v>0.53200000000000003</v>
      </c>
      <c r="P1653" s="34">
        <f t="shared" si="176"/>
        <v>766.91892307692308</v>
      </c>
      <c r="Q1653" s="31">
        <f t="shared" si="177"/>
        <v>1390545.1</v>
      </c>
      <c r="R1653" s="36">
        <f t="shared" si="178"/>
        <v>156295.76999999999</v>
      </c>
      <c r="S1653" s="36">
        <f t="shared" si="179"/>
        <v>1161911</v>
      </c>
      <c r="T1653" s="36">
        <f t="shared" si="180"/>
        <v>19939.892</v>
      </c>
      <c r="U1653" s="36">
        <f t="shared" si="181"/>
        <v>28744888.155846152</v>
      </c>
    </row>
    <row r="1654" spans="1:21" s="27" customFormat="1" x14ac:dyDescent="0.2">
      <c r="A1654" s="13">
        <v>2018</v>
      </c>
      <c r="B1654" s="13" t="s">
        <v>17</v>
      </c>
      <c r="C1654" s="14"/>
      <c r="D1654" s="13" t="s">
        <v>83</v>
      </c>
      <c r="E1654" s="27" t="s">
        <v>44</v>
      </c>
      <c r="F1654" s="27" t="s">
        <v>69</v>
      </c>
      <c r="G1654" s="28" t="s">
        <v>87</v>
      </c>
      <c r="H1654" s="35">
        <v>42890</v>
      </c>
      <c r="I1654" s="27">
        <v>85</v>
      </c>
      <c r="J1654" s="30">
        <v>77</v>
      </c>
      <c r="K1654" s="35">
        <f t="shared" si="175"/>
        <v>557.01298701298697</v>
      </c>
      <c r="L1654" s="32">
        <v>33.9</v>
      </c>
      <c r="M1654" s="32">
        <v>4.9000000000000004</v>
      </c>
      <c r="N1654" s="32">
        <v>28.8</v>
      </c>
      <c r="O1654" s="33">
        <v>0.51060000000000005</v>
      </c>
      <c r="P1654" s="34">
        <f t="shared" si="176"/>
        <v>284.41083116883118</v>
      </c>
      <c r="Q1654" s="31">
        <f t="shared" si="177"/>
        <v>1453971</v>
      </c>
      <c r="R1654" s="36">
        <f t="shared" si="178"/>
        <v>210161.00000000003</v>
      </c>
      <c r="S1654" s="36">
        <f t="shared" si="179"/>
        <v>1235232</v>
      </c>
      <c r="T1654" s="36">
        <f t="shared" si="180"/>
        <v>21899.634000000002</v>
      </c>
      <c r="U1654" s="36">
        <f t="shared" si="181"/>
        <v>12198380.548831169</v>
      </c>
    </row>
    <row r="1655" spans="1:21" s="27" customFormat="1" x14ac:dyDescent="0.2">
      <c r="A1655" s="13">
        <v>2018</v>
      </c>
      <c r="B1655" s="13" t="s">
        <v>39</v>
      </c>
      <c r="C1655" s="14">
        <v>3</v>
      </c>
      <c r="D1655" s="13" t="s">
        <v>83</v>
      </c>
      <c r="E1655" s="27" t="s">
        <v>44</v>
      </c>
      <c r="F1655" s="27" t="s">
        <v>69</v>
      </c>
      <c r="G1655" s="28" t="s">
        <v>99</v>
      </c>
      <c r="H1655" s="35">
        <v>71122</v>
      </c>
      <c r="I1655" s="27">
        <v>148</v>
      </c>
      <c r="J1655" s="30">
        <v>55</v>
      </c>
      <c r="K1655" s="35">
        <f t="shared" si="175"/>
        <v>1293.1272727272728</v>
      </c>
      <c r="L1655" s="32">
        <v>35.299999999999997</v>
      </c>
      <c r="M1655" s="32">
        <v>4.08</v>
      </c>
      <c r="N1655" s="32">
        <v>30.6</v>
      </c>
      <c r="O1655" s="33">
        <v>0.54820000000000002</v>
      </c>
      <c r="P1655" s="34">
        <f t="shared" si="176"/>
        <v>708.89237090909091</v>
      </c>
      <c r="Q1655" s="31">
        <f t="shared" si="177"/>
        <v>2510606.5999999996</v>
      </c>
      <c r="R1655" s="36">
        <f t="shared" si="178"/>
        <v>290177.76</v>
      </c>
      <c r="S1655" s="36">
        <f t="shared" si="179"/>
        <v>2176333.2000000002</v>
      </c>
      <c r="T1655" s="36">
        <f t="shared" si="180"/>
        <v>38989.080399999999</v>
      </c>
      <c r="U1655" s="36">
        <f t="shared" si="181"/>
        <v>50417843.203796364</v>
      </c>
    </row>
    <row r="1656" spans="1:21" s="27" customFormat="1" x14ac:dyDescent="0.2">
      <c r="A1656" s="13">
        <v>2018</v>
      </c>
      <c r="B1656" s="13" t="s">
        <v>39</v>
      </c>
      <c r="C1656" s="14">
        <v>4.5</v>
      </c>
      <c r="D1656" s="13" t="s">
        <v>83</v>
      </c>
      <c r="E1656" s="27" t="s">
        <v>44</v>
      </c>
      <c r="F1656" s="27" t="s">
        <v>69</v>
      </c>
      <c r="G1656" s="28" t="s">
        <v>134</v>
      </c>
      <c r="H1656" s="35">
        <v>97439</v>
      </c>
      <c r="I1656" s="27">
        <v>193</v>
      </c>
      <c r="J1656" s="30">
        <v>75</v>
      </c>
      <c r="K1656" s="35">
        <f t="shared" si="175"/>
        <v>1299.1866666666667</v>
      </c>
      <c r="L1656" s="32">
        <v>36.4</v>
      </c>
      <c r="M1656" s="32">
        <v>4.26</v>
      </c>
      <c r="N1656" s="32">
        <v>31.5</v>
      </c>
      <c r="O1656" s="33">
        <v>0.49590000000000001</v>
      </c>
      <c r="P1656" s="34">
        <f t="shared" si="176"/>
        <v>644.26666799999998</v>
      </c>
      <c r="Q1656" s="31">
        <f t="shared" si="177"/>
        <v>3546779.6</v>
      </c>
      <c r="R1656" s="36">
        <f t="shared" si="178"/>
        <v>415090.13999999996</v>
      </c>
      <c r="S1656" s="36">
        <f t="shared" si="179"/>
        <v>3069328.5</v>
      </c>
      <c r="T1656" s="36">
        <f t="shared" si="180"/>
        <v>48320.000099999997</v>
      </c>
      <c r="U1656" s="36">
        <f t="shared" si="181"/>
        <v>62776699.863251999</v>
      </c>
    </row>
    <row r="1657" spans="1:21" s="27" customFormat="1" x14ac:dyDescent="0.2">
      <c r="A1657" s="13">
        <v>2018</v>
      </c>
      <c r="B1657" s="13" t="s">
        <v>39</v>
      </c>
      <c r="C1657" s="14">
        <v>2.5</v>
      </c>
      <c r="D1657" s="13" t="s">
        <v>83</v>
      </c>
      <c r="E1657" s="27" t="s">
        <v>44</v>
      </c>
      <c r="F1657" s="27" t="s">
        <v>69</v>
      </c>
      <c r="G1657" s="28" t="s">
        <v>99</v>
      </c>
      <c r="H1657" s="35">
        <v>78350</v>
      </c>
      <c r="I1657" s="27">
        <v>162</v>
      </c>
      <c r="J1657" s="30">
        <v>80</v>
      </c>
      <c r="K1657" s="35">
        <f t="shared" si="175"/>
        <v>979.375</v>
      </c>
      <c r="L1657" s="32">
        <v>34.9</v>
      </c>
      <c r="M1657" s="32">
        <v>4.1500000000000004</v>
      </c>
      <c r="N1657" s="32">
        <v>30.3</v>
      </c>
      <c r="O1657" s="33">
        <v>0.51910000000000001</v>
      </c>
      <c r="P1657" s="34">
        <f t="shared" si="176"/>
        <v>508.39356250000003</v>
      </c>
      <c r="Q1657" s="31">
        <f t="shared" si="177"/>
        <v>2734415</v>
      </c>
      <c r="R1657" s="36">
        <f t="shared" si="178"/>
        <v>325152.5</v>
      </c>
      <c r="S1657" s="36">
        <f t="shared" si="179"/>
        <v>2374005</v>
      </c>
      <c r="T1657" s="36">
        <f t="shared" si="180"/>
        <v>40671.485000000001</v>
      </c>
      <c r="U1657" s="36">
        <f t="shared" si="181"/>
        <v>39832635.621875003</v>
      </c>
    </row>
    <row r="1658" spans="1:21" s="27" customFormat="1" x14ac:dyDescent="0.2">
      <c r="A1658" s="13">
        <v>2018</v>
      </c>
      <c r="B1658" s="13" t="s">
        <v>17</v>
      </c>
      <c r="C1658" s="14"/>
      <c r="D1658" s="13" t="s">
        <v>83</v>
      </c>
      <c r="E1658" s="27" t="s">
        <v>44</v>
      </c>
      <c r="F1658" s="27" t="s">
        <v>69</v>
      </c>
      <c r="G1658" s="28" t="s">
        <v>79</v>
      </c>
      <c r="H1658" s="35">
        <v>23994</v>
      </c>
      <c r="I1658" s="27">
        <v>50</v>
      </c>
      <c r="J1658" s="30">
        <v>50</v>
      </c>
      <c r="K1658" s="35">
        <f t="shared" si="175"/>
        <v>479.88</v>
      </c>
      <c r="L1658" s="32">
        <v>34.6</v>
      </c>
      <c r="M1658" s="32">
        <v>4.2</v>
      </c>
      <c r="N1658" s="32">
        <v>27.5</v>
      </c>
      <c r="O1658" s="33">
        <v>0.5171</v>
      </c>
      <c r="P1658" s="34">
        <f t="shared" si="176"/>
        <v>248.14594799999998</v>
      </c>
      <c r="Q1658" s="31">
        <f t="shared" si="177"/>
        <v>830192.4</v>
      </c>
      <c r="R1658" s="36">
        <f t="shared" si="178"/>
        <v>100774.8</v>
      </c>
      <c r="S1658" s="36">
        <f t="shared" si="179"/>
        <v>659835</v>
      </c>
      <c r="T1658" s="36">
        <f t="shared" si="180"/>
        <v>12407.297399999999</v>
      </c>
      <c r="U1658" s="36">
        <f t="shared" si="181"/>
        <v>5954013.8763119997</v>
      </c>
    </row>
    <row r="1659" spans="1:21" s="27" customFormat="1" x14ac:dyDescent="0.2">
      <c r="A1659" s="13">
        <v>2018</v>
      </c>
      <c r="B1659" s="13" t="s">
        <v>39</v>
      </c>
      <c r="C1659" s="14">
        <v>2.5</v>
      </c>
      <c r="D1659" s="13" t="s">
        <v>83</v>
      </c>
      <c r="E1659" s="27" t="s">
        <v>44</v>
      </c>
      <c r="F1659" s="27" t="s">
        <v>69</v>
      </c>
      <c r="G1659" s="28" t="s">
        <v>99</v>
      </c>
      <c r="H1659" s="35">
        <v>50689</v>
      </c>
      <c r="I1659" s="27">
        <v>101</v>
      </c>
      <c r="J1659" s="30">
        <v>55</v>
      </c>
      <c r="K1659" s="35">
        <f t="shared" si="175"/>
        <v>921.61818181818182</v>
      </c>
      <c r="L1659" s="32">
        <v>34.200000000000003</v>
      </c>
      <c r="M1659" s="32">
        <v>4.68</v>
      </c>
      <c r="N1659" s="32">
        <v>30.3</v>
      </c>
      <c r="O1659" s="33">
        <v>0.4955</v>
      </c>
      <c r="P1659" s="34">
        <f t="shared" si="176"/>
        <v>456.66180909090906</v>
      </c>
      <c r="Q1659" s="31">
        <f t="shared" si="177"/>
        <v>1733563.8</v>
      </c>
      <c r="R1659" s="36">
        <f t="shared" si="178"/>
        <v>237224.52</v>
      </c>
      <c r="S1659" s="36">
        <f t="shared" si="179"/>
        <v>1535876.7</v>
      </c>
      <c r="T1659" s="36">
        <f t="shared" si="180"/>
        <v>25116.3995</v>
      </c>
      <c r="U1659" s="36">
        <f t="shared" si="181"/>
        <v>23147730.441009089</v>
      </c>
    </row>
    <row r="1660" spans="1:21" s="27" customFormat="1" x14ac:dyDescent="0.2">
      <c r="A1660" s="13">
        <v>2018</v>
      </c>
      <c r="B1660" s="13" t="s">
        <v>39</v>
      </c>
      <c r="C1660" s="14">
        <v>2.5</v>
      </c>
      <c r="D1660" s="13" t="s">
        <v>83</v>
      </c>
      <c r="E1660" s="27" t="s">
        <v>44</v>
      </c>
      <c r="F1660" s="27" t="s">
        <v>69</v>
      </c>
      <c r="G1660" s="28" t="s">
        <v>99</v>
      </c>
      <c r="H1660" s="35">
        <v>48265</v>
      </c>
      <c r="I1660" s="27">
        <v>98</v>
      </c>
      <c r="J1660" s="30">
        <v>55</v>
      </c>
      <c r="K1660" s="35">
        <f t="shared" si="175"/>
        <v>877.5454545454545</v>
      </c>
      <c r="L1660" s="32">
        <v>36</v>
      </c>
      <c r="M1660" s="32">
        <v>4.1900000000000004</v>
      </c>
      <c r="N1660" s="32">
        <v>30.7</v>
      </c>
      <c r="O1660" s="33">
        <v>0.50690000000000002</v>
      </c>
      <c r="P1660" s="34">
        <f t="shared" si="176"/>
        <v>444.82779090909094</v>
      </c>
      <c r="Q1660" s="31">
        <f t="shared" si="177"/>
        <v>1737540</v>
      </c>
      <c r="R1660" s="36">
        <f t="shared" si="178"/>
        <v>202230.35</v>
      </c>
      <c r="S1660" s="36">
        <f t="shared" si="179"/>
        <v>1481735.5</v>
      </c>
      <c r="T1660" s="36">
        <f t="shared" si="180"/>
        <v>24465.5285</v>
      </c>
      <c r="U1660" s="36">
        <f t="shared" si="181"/>
        <v>21469613.328227274</v>
      </c>
    </row>
    <row r="1661" spans="1:21" s="27" customFormat="1" x14ac:dyDescent="0.2">
      <c r="A1661" s="13">
        <v>2018</v>
      </c>
      <c r="B1661" s="13" t="s">
        <v>39</v>
      </c>
      <c r="C1661" s="14"/>
      <c r="D1661" s="13" t="s">
        <v>83</v>
      </c>
      <c r="E1661" s="27" t="s">
        <v>44</v>
      </c>
      <c r="F1661" s="27" t="s">
        <v>69</v>
      </c>
      <c r="G1661" s="28" t="s">
        <v>88</v>
      </c>
      <c r="H1661" s="35">
        <v>26682</v>
      </c>
      <c r="I1661" s="27">
        <v>54</v>
      </c>
      <c r="J1661" s="30">
        <v>30</v>
      </c>
      <c r="K1661" s="35">
        <f t="shared" si="175"/>
        <v>889.4</v>
      </c>
      <c r="L1661" s="32">
        <v>37.299999999999997</v>
      </c>
      <c r="M1661" s="32">
        <v>3.68</v>
      </c>
      <c r="N1661" s="32">
        <v>31.8</v>
      </c>
      <c r="O1661" s="33">
        <v>0.56230000000000002</v>
      </c>
      <c r="P1661" s="34">
        <f t="shared" si="176"/>
        <v>500.10962000000001</v>
      </c>
      <c r="Q1661" s="31">
        <f t="shared" si="177"/>
        <v>995238.6</v>
      </c>
      <c r="R1661" s="36">
        <f t="shared" si="178"/>
        <v>98189.760000000009</v>
      </c>
      <c r="S1661" s="36">
        <f t="shared" si="179"/>
        <v>848487.6</v>
      </c>
      <c r="T1661" s="36">
        <f t="shared" si="180"/>
        <v>15003.2886</v>
      </c>
      <c r="U1661" s="36">
        <f t="shared" si="181"/>
        <v>13343924.88084</v>
      </c>
    </row>
    <row r="1662" spans="1:21" s="27" customFormat="1" x14ac:dyDescent="0.2">
      <c r="A1662" s="13">
        <v>2018</v>
      </c>
      <c r="B1662" s="13" t="s">
        <v>17</v>
      </c>
      <c r="C1662" s="14"/>
      <c r="D1662" s="13" t="s">
        <v>83</v>
      </c>
      <c r="E1662" s="27" t="s">
        <v>44</v>
      </c>
      <c r="F1662" s="27" t="s">
        <v>69</v>
      </c>
      <c r="G1662" s="28" t="s">
        <v>88</v>
      </c>
      <c r="H1662" s="35">
        <v>7776</v>
      </c>
      <c r="I1662" s="27">
        <v>15</v>
      </c>
      <c r="J1662" s="30">
        <v>20</v>
      </c>
      <c r="K1662" s="35">
        <f t="shared" si="175"/>
        <v>388.8</v>
      </c>
      <c r="L1662" s="32">
        <v>35.799999999999997</v>
      </c>
      <c r="M1662" s="32">
        <v>4.49</v>
      </c>
      <c r="N1662" s="32">
        <v>31.3</v>
      </c>
      <c r="O1662" s="33">
        <v>0.55510000000000004</v>
      </c>
      <c r="P1662" s="34">
        <f t="shared" si="176"/>
        <v>215.82288000000003</v>
      </c>
      <c r="Q1662" s="31">
        <f t="shared" si="177"/>
        <v>278380.79999999999</v>
      </c>
      <c r="R1662" s="36">
        <f t="shared" si="178"/>
        <v>34914.240000000005</v>
      </c>
      <c r="S1662" s="36">
        <f t="shared" si="179"/>
        <v>243388.80000000002</v>
      </c>
      <c r="T1662" s="36">
        <f t="shared" si="180"/>
        <v>4316.4576000000006</v>
      </c>
      <c r="U1662" s="36">
        <f t="shared" si="181"/>
        <v>1678238.7148800001</v>
      </c>
    </row>
    <row r="1663" spans="1:21" s="27" customFormat="1" x14ac:dyDescent="0.2">
      <c r="A1663" s="13">
        <v>2018</v>
      </c>
      <c r="B1663" s="13" t="s">
        <v>39</v>
      </c>
      <c r="C1663" s="14"/>
      <c r="D1663" s="13" t="s">
        <v>83</v>
      </c>
      <c r="E1663" s="27" t="s">
        <v>44</v>
      </c>
      <c r="F1663" s="27" t="s">
        <v>69</v>
      </c>
      <c r="G1663" s="28" t="s">
        <v>88</v>
      </c>
      <c r="H1663" s="35">
        <v>23917</v>
      </c>
      <c r="I1663" s="27">
        <v>48</v>
      </c>
      <c r="J1663" s="30">
        <v>20</v>
      </c>
      <c r="K1663" s="35">
        <f t="shared" si="175"/>
        <v>1195.8499999999999</v>
      </c>
      <c r="L1663" s="32">
        <v>35.200000000000003</v>
      </c>
      <c r="M1663" s="32">
        <v>4.38</v>
      </c>
      <c r="N1663" s="32">
        <v>30.9</v>
      </c>
      <c r="O1663" s="33">
        <v>0.53790000000000004</v>
      </c>
      <c r="P1663" s="34">
        <f t="shared" si="176"/>
        <v>643.24771500000008</v>
      </c>
      <c r="Q1663" s="31">
        <f t="shared" si="177"/>
        <v>841878.4</v>
      </c>
      <c r="R1663" s="36">
        <f t="shared" si="178"/>
        <v>104756.45999999999</v>
      </c>
      <c r="S1663" s="36">
        <f t="shared" si="179"/>
        <v>739035.29999999993</v>
      </c>
      <c r="T1663" s="36">
        <f t="shared" si="180"/>
        <v>12864.954300000001</v>
      </c>
      <c r="U1663" s="36">
        <f t="shared" si="181"/>
        <v>15384555.599655002</v>
      </c>
    </row>
    <row r="1664" spans="1:21" s="27" customFormat="1" x14ac:dyDescent="0.2">
      <c r="A1664" s="13">
        <v>2018</v>
      </c>
      <c r="B1664" s="13" t="s">
        <v>50</v>
      </c>
      <c r="C1664" s="14"/>
      <c r="D1664" s="13" t="s">
        <v>83</v>
      </c>
      <c r="E1664" s="27" t="s">
        <v>44</v>
      </c>
      <c r="F1664" s="27" t="s">
        <v>69</v>
      </c>
      <c r="G1664" s="28" t="s">
        <v>99</v>
      </c>
      <c r="H1664" s="35">
        <v>62221</v>
      </c>
      <c r="I1664" s="27">
        <v>125</v>
      </c>
      <c r="J1664" s="30">
        <v>150</v>
      </c>
      <c r="K1664" s="35">
        <f t="shared" si="175"/>
        <v>414.80666666666667</v>
      </c>
      <c r="L1664" s="32">
        <v>37.4</v>
      </c>
      <c r="M1664" s="32">
        <v>3.65</v>
      </c>
      <c r="N1664" s="32">
        <v>33.9</v>
      </c>
      <c r="O1664" s="33">
        <v>0.50960000000000005</v>
      </c>
      <c r="P1664" s="34">
        <f t="shared" si="176"/>
        <v>211.38547733333334</v>
      </c>
      <c r="Q1664" s="31">
        <f t="shared" si="177"/>
        <v>2327065.4</v>
      </c>
      <c r="R1664" s="36">
        <f t="shared" si="178"/>
        <v>227106.65</v>
      </c>
      <c r="S1664" s="36">
        <f t="shared" si="179"/>
        <v>2109291.9</v>
      </c>
      <c r="T1664" s="36">
        <f t="shared" si="180"/>
        <v>31707.821600000003</v>
      </c>
      <c r="U1664" s="36">
        <f t="shared" si="181"/>
        <v>13152615.785157334</v>
      </c>
    </row>
    <row r="1665" spans="1:21" s="27" customFormat="1" x14ac:dyDescent="0.2">
      <c r="A1665" s="13">
        <v>2018</v>
      </c>
      <c r="B1665" s="13" t="s">
        <v>117</v>
      </c>
      <c r="C1665" s="14"/>
      <c r="D1665" s="13" t="s">
        <v>82</v>
      </c>
      <c r="E1665" s="27" t="s">
        <v>77</v>
      </c>
      <c r="F1665" s="27" t="s">
        <v>144</v>
      </c>
      <c r="G1665" s="28" t="s">
        <v>79</v>
      </c>
      <c r="H1665" s="35">
        <v>178398</v>
      </c>
      <c r="I1665" s="27">
        <v>363</v>
      </c>
      <c r="J1665" s="30">
        <v>116</v>
      </c>
      <c r="K1665" s="35">
        <f t="shared" si="175"/>
        <v>1537.9137931034484</v>
      </c>
      <c r="L1665" s="32">
        <v>36</v>
      </c>
      <c r="M1665" s="32">
        <v>4</v>
      </c>
      <c r="N1665" s="32">
        <v>27.6</v>
      </c>
      <c r="O1665" s="33">
        <v>0.55269999999999997</v>
      </c>
      <c r="P1665" s="34">
        <f t="shared" si="176"/>
        <v>850.00495344827584</v>
      </c>
      <c r="Q1665" s="31">
        <f t="shared" si="177"/>
        <v>6422328</v>
      </c>
      <c r="R1665" s="36">
        <f t="shared" si="178"/>
        <v>713592</v>
      </c>
      <c r="S1665" s="36">
        <f t="shared" si="179"/>
        <v>4923784.8</v>
      </c>
      <c r="T1665" s="36">
        <f t="shared" si="180"/>
        <v>98600.574599999993</v>
      </c>
      <c r="U1665" s="36">
        <f t="shared" si="181"/>
        <v>151639183.68526551</v>
      </c>
    </row>
    <row r="1666" spans="1:21" s="27" customFormat="1" x14ac:dyDescent="0.2">
      <c r="A1666" s="13">
        <v>2018</v>
      </c>
      <c r="B1666" s="13" t="s">
        <v>39</v>
      </c>
      <c r="C1666" s="14">
        <v>3</v>
      </c>
      <c r="D1666" s="13" t="s">
        <v>83</v>
      </c>
      <c r="E1666" s="27" t="s">
        <v>44</v>
      </c>
      <c r="F1666" s="27" t="s">
        <v>18</v>
      </c>
      <c r="G1666" s="28" t="s">
        <v>99</v>
      </c>
      <c r="H1666" s="35">
        <v>120499</v>
      </c>
      <c r="I1666" s="27">
        <v>246</v>
      </c>
      <c r="J1666" s="30">
        <v>100</v>
      </c>
      <c r="K1666" s="35">
        <f t="shared" si="175"/>
        <v>1204.99</v>
      </c>
      <c r="L1666" s="32">
        <v>34.9</v>
      </c>
      <c r="M1666" s="32">
        <v>4.49</v>
      </c>
      <c r="N1666" s="32">
        <v>30.6</v>
      </c>
      <c r="O1666" s="33">
        <v>0.50590000000000002</v>
      </c>
      <c r="P1666" s="34">
        <f t="shared" si="176"/>
        <v>609.60444099999995</v>
      </c>
      <c r="Q1666" s="31">
        <f t="shared" si="177"/>
        <v>4205415.0999999996</v>
      </c>
      <c r="R1666" s="36">
        <f t="shared" si="178"/>
        <v>541040.51</v>
      </c>
      <c r="S1666" s="36">
        <f t="shared" si="179"/>
        <v>3687269.4000000004</v>
      </c>
      <c r="T1666" s="36">
        <f t="shared" si="180"/>
        <v>60960.444100000001</v>
      </c>
      <c r="U1666" s="36">
        <f t="shared" si="181"/>
        <v>73456725.536058992</v>
      </c>
    </row>
    <row r="1667" spans="1:21" s="27" customFormat="1" x14ac:dyDescent="0.2">
      <c r="A1667" s="13">
        <v>2018</v>
      </c>
      <c r="B1667" s="13" t="s">
        <v>19</v>
      </c>
      <c r="C1667" s="14">
        <v>4</v>
      </c>
      <c r="D1667" s="13" t="s">
        <v>83</v>
      </c>
      <c r="E1667" s="27" t="s">
        <v>44</v>
      </c>
      <c r="F1667" s="27" t="s">
        <v>18</v>
      </c>
      <c r="G1667" s="28" t="s">
        <v>99</v>
      </c>
      <c r="H1667" s="35">
        <v>48196</v>
      </c>
      <c r="I1667" s="27">
        <v>98</v>
      </c>
      <c r="J1667" s="30">
        <v>28</v>
      </c>
      <c r="K1667" s="35">
        <f t="shared" ref="K1667:K1730" si="182">IF(J1667="",0,H1667/J1667)</f>
        <v>1721.2857142857142</v>
      </c>
      <c r="L1667" s="32">
        <v>34.9</v>
      </c>
      <c r="M1667" s="32">
        <v>4.93</v>
      </c>
      <c r="N1667" s="32">
        <v>30.3</v>
      </c>
      <c r="O1667" s="33">
        <v>0.51190000000000002</v>
      </c>
      <c r="P1667" s="34">
        <f t="shared" ref="P1667:P1730" si="183">IF(J1667="",0,O1667*H1667/J1667)</f>
        <v>881.1261571428571</v>
      </c>
      <c r="Q1667" s="31">
        <f t="shared" ref="Q1667:Q1730" si="184">$H1667*L1667</f>
        <v>1682040.4</v>
      </c>
      <c r="R1667" s="36">
        <f t="shared" ref="R1667:R1730" si="185">$H1667*M1667</f>
        <v>237606.28</v>
      </c>
      <c r="S1667" s="36">
        <f t="shared" ref="S1667:S1730" si="186">$H1667*N1667</f>
        <v>1460338.8</v>
      </c>
      <c r="T1667" s="36">
        <f t="shared" ref="T1667:T1730" si="187">$H1667*O1667</f>
        <v>24671.5324</v>
      </c>
      <c r="U1667" s="36">
        <f t="shared" ref="U1667:U1730" si="188">$H1667*P1667</f>
        <v>42466756.269657142</v>
      </c>
    </row>
    <row r="1668" spans="1:21" s="27" customFormat="1" x14ac:dyDescent="0.2">
      <c r="A1668" s="13">
        <v>2018</v>
      </c>
      <c r="B1668" s="13" t="s">
        <v>39</v>
      </c>
      <c r="C1668" s="14">
        <v>3</v>
      </c>
      <c r="D1668" s="13" t="s">
        <v>83</v>
      </c>
      <c r="E1668" s="27" t="s">
        <v>44</v>
      </c>
      <c r="F1668" s="27" t="s">
        <v>18</v>
      </c>
      <c r="G1668" s="28" t="s">
        <v>99</v>
      </c>
      <c r="H1668" s="35">
        <v>121415</v>
      </c>
      <c r="I1668" s="27">
        <v>249</v>
      </c>
      <c r="J1668" s="30">
        <v>91</v>
      </c>
      <c r="K1668" s="35">
        <f t="shared" si="182"/>
        <v>1334.2307692307693</v>
      </c>
      <c r="L1668" s="32">
        <v>35.299999999999997</v>
      </c>
      <c r="M1668" s="32">
        <v>4.6500000000000004</v>
      </c>
      <c r="N1668" s="32">
        <v>31.1</v>
      </c>
      <c r="O1668" s="33">
        <v>0.52959999999999996</v>
      </c>
      <c r="P1668" s="34">
        <f t="shared" si="183"/>
        <v>706.6086153846154</v>
      </c>
      <c r="Q1668" s="31">
        <f t="shared" si="184"/>
        <v>4285949.5</v>
      </c>
      <c r="R1668" s="36">
        <f t="shared" si="185"/>
        <v>564579.75</v>
      </c>
      <c r="S1668" s="36">
        <f t="shared" si="186"/>
        <v>3776006.5</v>
      </c>
      <c r="T1668" s="36">
        <f t="shared" si="187"/>
        <v>64301.383999999998</v>
      </c>
      <c r="U1668" s="36">
        <f t="shared" si="188"/>
        <v>85792885.036923081</v>
      </c>
    </row>
    <row r="1669" spans="1:21" s="27" customFormat="1" x14ac:dyDescent="0.2">
      <c r="A1669" s="13">
        <v>2018</v>
      </c>
      <c r="B1669" s="13" t="s">
        <v>19</v>
      </c>
      <c r="C1669" s="14">
        <v>2</v>
      </c>
      <c r="D1669" s="13" t="s">
        <v>83</v>
      </c>
      <c r="E1669" s="27" t="s">
        <v>44</v>
      </c>
      <c r="F1669" s="27" t="s">
        <v>18</v>
      </c>
      <c r="G1669" s="28" t="s">
        <v>99</v>
      </c>
      <c r="H1669" s="35">
        <v>62083</v>
      </c>
      <c r="I1669" s="27">
        <v>125</v>
      </c>
      <c r="J1669" s="30">
        <v>48</v>
      </c>
      <c r="K1669" s="35">
        <f t="shared" si="182"/>
        <v>1293.3958333333333</v>
      </c>
      <c r="L1669" s="32">
        <v>34</v>
      </c>
      <c r="M1669" s="32">
        <v>4.87</v>
      </c>
      <c r="N1669" s="32">
        <v>30.2</v>
      </c>
      <c r="O1669" s="33">
        <v>0.49759999999999999</v>
      </c>
      <c r="P1669" s="34">
        <f t="shared" si="183"/>
        <v>643.59376666666662</v>
      </c>
      <c r="Q1669" s="31">
        <f t="shared" si="184"/>
        <v>2110822</v>
      </c>
      <c r="R1669" s="36">
        <f t="shared" si="185"/>
        <v>302344.21000000002</v>
      </c>
      <c r="S1669" s="36">
        <f t="shared" si="186"/>
        <v>1874906.5999999999</v>
      </c>
      <c r="T1669" s="36">
        <f t="shared" si="187"/>
        <v>30892.500799999998</v>
      </c>
      <c r="U1669" s="36">
        <f t="shared" si="188"/>
        <v>39956231.815966666</v>
      </c>
    </row>
    <row r="1670" spans="1:21" s="27" customFormat="1" x14ac:dyDescent="0.2">
      <c r="A1670" s="13">
        <v>2018</v>
      </c>
      <c r="B1670" s="13" t="s">
        <v>19</v>
      </c>
      <c r="C1670" s="14">
        <v>4</v>
      </c>
      <c r="D1670" s="13" t="s">
        <v>83</v>
      </c>
      <c r="E1670" s="27" t="s">
        <v>44</v>
      </c>
      <c r="F1670" s="27" t="s">
        <v>18</v>
      </c>
      <c r="G1670" s="28" t="s">
        <v>134</v>
      </c>
      <c r="H1670" s="35">
        <v>36148</v>
      </c>
      <c r="I1670" s="27">
        <v>74</v>
      </c>
      <c r="J1670" s="30">
        <v>20</v>
      </c>
      <c r="K1670" s="35">
        <f t="shared" si="182"/>
        <v>1807.4</v>
      </c>
      <c r="L1670" s="32">
        <v>36.299999999999997</v>
      </c>
      <c r="M1670" s="32">
        <v>4.6399999999999997</v>
      </c>
      <c r="N1670" s="32">
        <v>31.6</v>
      </c>
      <c r="O1670" s="33">
        <v>0.55400000000000005</v>
      </c>
      <c r="P1670" s="34">
        <f t="shared" si="183"/>
        <v>1001.2996000000001</v>
      </c>
      <c r="Q1670" s="31">
        <f t="shared" si="184"/>
        <v>1312172.3999999999</v>
      </c>
      <c r="R1670" s="36">
        <f t="shared" si="185"/>
        <v>167726.72</v>
      </c>
      <c r="S1670" s="36">
        <f t="shared" si="186"/>
        <v>1142276.8</v>
      </c>
      <c r="T1670" s="36">
        <f t="shared" si="187"/>
        <v>20025.992000000002</v>
      </c>
      <c r="U1670" s="36">
        <f t="shared" si="188"/>
        <v>36194977.940800004</v>
      </c>
    </row>
    <row r="1671" spans="1:21" s="27" customFormat="1" x14ac:dyDescent="0.2">
      <c r="A1671" s="13">
        <v>2018</v>
      </c>
      <c r="B1671" s="13" t="s">
        <v>39</v>
      </c>
      <c r="C1671" s="14">
        <v>2.5</v>
      </c>
      <c r="D1671" s="13" t="s">
        <v>83</v>
      </c>
      <c r="E1671" s="27" t="s">
        <v>44</v>
      </c>
      <c r="F1671" s="27" t="s">
        <v>18</v>
      </c>
      <c r="G1671" s="28" t="s">
        <v>99</v>
      </c>
      <c r="H1671" s="35">
        <v>176343</v>
      </c>
      <c r="I1671" s="27">
        <v>359</v>
      </c>
      <c r="J1671" s="30">
        <v>117</v>
      </c>
      <c r="K1671" s="35">
        <f t="shared" si="182"/>
        <v>1507.2051282051282</v>
      </c>
      <c r="L1671" s="32">
        <v>35.700000000000003</v>
      </c>
      <c r="M1671" s="32">
        <v>4.6399999999999997</v>
      </c>
      <c r="N1671" s="32">
        <v>31.5</v>
      </c>
      <c r="O1671" s="33">
        <v>0.53069999999999995</v>
      </c>
      <c r="P1671" s="34">
        <f t="shared" si="183"/>
        <v>799.87376153846139</v>
      </c>
      <c r="Q1671" s="31">
        <f t="shared" si="184"/>
        <v>6295445.1000000006</v>
      </c>
      <c r="R1671" s="36">
        <f t="shared" si="185"/>
        <v>818231.5199999999</v>
      </c>
      <c r="S1671" s="36">
        <f t="shared" si="186"/>
        <v>5554804.5</v>
      </c>
      <c r="T1671" s="36">
        <f t="shared" si="187"/>
        <v>93585.230099999986</v>
      </c>
      <c r="U1671" s="36">
        <f t="shared" si="188"/>
        <v>141052138.73097691</v>
      </c>
    </row>
    <row r="1672" spans="1:21" s="27" customFormat="1" x14ac:dyDescent="0.2">
      <c r="A1672" s="13">
        <v>2018</v>
      </c>
      <c r="B1672" s="13" t="s">
        <v>19</v>
      </c>
      <c r="C1672" s="14">
        <v>4</v>
      </c>
      <c r="D1672" s="13" t="s">
        <v>83</v>
      </c>
      <c r="E1672" s="27" t="s">
        <v>44</v>
      </c>
      <c r="F1672" s="27" t="s">
        <v>18</v>
      </c>
      <c r="G1672" s="28" t="s">
        <v>99</v>
      </c>
      <c r="H1672" s="35">
        <v>140143</v>
      </c>
      <c r="I1672" s="27">
        <v>284</v>
      </c>
      <c r="J1672" s="30">
        <v>77</v>
      </c>
      <c r="K1672" s="35">
        <f t="shared" si="182"/>
        <v>1820.0389610389611</v>
      </c>
      <c r="L1672" s="32">
        <v>35.299999999999997</v>
      </c>
      <c r="M1672" s="32">
        <v>4.71</v>
      </c>
      <c r="N1672" s="32">
        <v>30.8</v>
      </c>
      <c r="O1672" s="33">
        <v>0.53569999999999995</v>
      </c>
      <c r="P1672" s="34">
        <f t="shared" si="183"/>
        <v>974.9948714285714</v>
      </c>
      <c r="Q1672" s="31">
        <f t="shared" si="184"/>
        <v>4947047.8999999994</v>
      </c>
      <c r="R1672" s="36">
        <f t="shared" si="185"/>
        <v>660073.53</v>
      </c>
      <c r="S1672" s="36">
        <f t="shared" si="186"/>
        <v>4316404.4000000004</v>
      </c>
      <c r="T1672" s="36">
        <f t="shared" si="187"/>
        <v>75074.605100000001</v>
      </c>
      <c r="U1672" s="36">
        <f t="shared" si="188"/>
        <v>136638706.26661429</v>
      </c>
    </row>
    <row r="1673" spans="1:21" s="27" customFormat="1" x14ac:dyDescent="0.2">
      <c r="A1673" s="13">
        <v>2018</v>
      </c>
      <c r="B1673" s="13" t="s">
        <v>39</v>
      </c>
      <c r="C1673" s="14">
        <v>2.8</v>
      </c>
      <c r="D1673" s="13" t="s">
        <v>83</v>
      </c>
      <c r="E1673" s="27" t="s">
        <v>44</v>
      </c>
      <c r="F1673" s="27" t="s">
        <v>18</v>
      </c>
      <c r="G1673" s="28" t="s">
        <v>99</v>
      </c>
      <c r="H1673" s="35">
        <v>99493</v>
      </c>
      <c r="I1673" s="27">
        <v>197</v>
      </c>
      <c r="J1673" s="30">
        <v>100</v>
      </c>
      <c r="K1673" s="35">
        <f t="shared" si="182"/>
        <v>994.93</v>
      </c>
      <c r="L1673" s="32">
        <v>34.299999999999997</v>
      </c>
      <c r="M1673" s="32">
        <v>4.87</v>
      </c>
      <c r="N1673" s="32">
        <v>31.2</v>
      </c>
      <c r="O1673" s="33">
        <v>0.51629999999999998</v>
      </c>
      <c r="P1673" s="34">
        <f t="shared" si="183"/>
        <v>513.68235900000002</v>
      </c>
      <c r="Q1673" s="31">
        <f t="shared" si="184"/>
        <v>3412609.9</v>
      </c>
      <c r="R1673" s="36">
        <f t="shared" si="185"/>
        <v>484530.91000000003</v>
      </c>
      <c r="S1673" s="36">
        <f t="shared" si="186"/>
        <v>3104181.6</v>
      </c>
      <c r="T1673" s="36">
        <f t="shared" si="187"/>
        <v>51368.2359</v>
      </c>
      <c r="U1673" s="36">
        <f t="shared" si="188"/>
        <v>51107798.943987004</v>
      </c>
    </row>
    <row r="1674" spans="1:21" s="27" customFormat="1" x14ac:dyDescent="0.2">
      <c r="A1674" s="13">
        <v>2018</v>
      </c>
      <c r="B1674" s="13" t="s">
        <v>19</v>
      </c>
      <c r="C1674" s="14">
        <v>3.5</v>
      </c>
      <c r="D1674" s="13" t="s">
        <v>83</v>
      </c>
      <c r="E1674" s="27" t="s">
        <v>44</v>
      </c>
      <c r="F1674" s="27" t="s">
        <v>105</v>
      </c>
      <c r="G1674" s="28" t="s">
        <v>99</v>
      </c>
      <c r="H1674" s="35">
        <v>102085</v>
      </c>
      <c r="I1674" s="27">
        <v>207</v>
      </c>
      <c r="J1674" s="30">
        <v>52</v>
      </c>
      <c r="K1674" s="35">
        <f t="shared" si="182"/>
        <v>1963.1730769230769</v>
      </c>
      <c r="L1674" s="32">
        <v>36.4</v>
      </c>
      <c r="M1674" s="32">
        <v>4.2</v>
      </c>
      <c r="N1674" s="32">
        <v>32.200000000000003</v>
      </c>
      <c r="O1674" s="33">
        <v>0.55079999999999996</v>
      </c>
      <c r="P1674" s="34">
        <f t="shared" si="183"/>
        <v>1081.3157307692306</v>
      </c>
      <c r="Q1674" s="31">
        <f t="shared" si="184"/>
        <v>3715894</v>
      </c>
      <c r="R1674" s="36">
        <f t="shared" si="185"/>
        <v>428757</v>
      </c>
      <c r="S1674" s="36">
        <f t="shared" si="186"/>
        <v>3287137.0000000005</v>
      </c>
      <c r="T1674" s="36">
        <f t="shared" si="187"/>
        <v>56228.417999999998</v>
      </c>
      <c r="U1674" s="36">
        <f t="shared" si="188"/>
        <v>110386116.37557691</v>
      </c>
    </row>
    <row r="1675" spans="1:21" s="27" customFormat="1" x14ac:dyDescent="0.2">
      <c r="A1675" s="13">
        <v>2018</v>
      </c>
      <c r="B1675" s="13" t="s">
        <v>19</v>
      </c>
      <c r="C1675" s="14">
        <v>3</v>
      </c>
      <c r="D1675" s="13" t="s">
        <v>83</v>
      </c>
      <c r="E1675" s="27" t="s">
        <v>44</v>
      </c>
      <c r="F1675" s="27" t="s">
        <v>21</v>
      </c>
      <c r="G1675" s="28" t="s">
        <v>86</v>
      </c>
      <c r="H1675" s="35">
        <v>220124</v>
      </c>
      <c r="I1675" s="27">
        <v>450</v>
      </c>
      <c r="J1675" s="30">
        <v>147</v>
      </c>
      <c r="K1675" s="35">
        <f t="shared" si="182"/>
        <v>1497.4421768707482</v>
      </c>
      <c r="L1675" s="32">
        <v>35.9</v>
      </c>
      <c r="M1675" s="32">
        <v>3.45</v>
      </c>
      <c r="N1675" s="32">
        <v>31.1</v>
      </c>
      <c r="O1675" s="33">
        <v>0.50629999999999997</v>
      </c>
      <c r="P1675" s="34">
        <f t="shared" si="183"/>
        <v>758.15497414965989</v>
      </c>
      <c r="Q1675" s="31">
        <f t="shared" si="184"/>
        <v>7902451.5999999996</v>
      </c>
      <c r="R1675" s="36">
        <f t="shared" si="185"/>
        <v>759427.8</v>
      </c>
      <c r="S1675" s="36">
        <f t="shared" si="186"/>
        <v>6845856.4000000004</v>
      </c>
      <c r="T1675" s="36">
        <f t="shared" si="187"/>
        <v>111448.7812</v>
      </c>
      <c r="U1675" s="36">
        <f t="shared" si="188"/>
        <v>166888105.52971974</v>
      </c>
    </row>
    <row r="1676" spans="1:21" s="27" customFormat="1" x14ac:dyDescent="0.2">
      <c r="A1676" s="13">
        <v>2018</v>
      </c>
      <c r="B1676" s="13" t="s">
        <v>39</v>
      </c>
      <c r="C1676" s="14">
        <v>3</v>
      </c>
      <c r="D1676" s="13" t="s">
        <v>83</v>
      </c>
      <c r="E1676" s="27" t="s">
        <v>44</v>
      </c>
      <c r="F1676" s="27" t="s">
        <v>21</v>
      </c>
      <c r="G1676" s="28" t="s">
        <v>99</v>
      </c>
      <c r="H1676" s="35">
        <v>95863</v>
      </c>
      <c r="I1676" s="27">
        <v>202</v>
      </c>
      <c r="J1676" s="30">
        <v>120</v>
      </c>
      <c r="K1676" s="35">
        <f t="shared" si="182"/>
        <v>798.85833333333335</v>
      </c>
      <c r="L1676" s="32">
        <v>35.6</v>
      </c>
      <c r="M1676" s="32">
        <v>4.3899999999999997</v>
      </c>
      <c r="N1676" s="32">
        <v>33</v>
      </c>
      <c r="O1676" s="33">
        <v>0.53559999999999997</v>
      </c>
      <c r="P1676" s="34">
        <f t="shared" si="183"/>
        <v>427.86852333333331</v>
      </c>
      <c r="Q1676" s="31">
        <f t="shared" si="184"/>
        <v>3412722.8000000003</v>
      </c>
      <c r="R1676" s="36">
        <f t="shared" si="185"/>
        <v>420838.56999999995</v>
      </c>
      <c r="S1676" s="36">
        <f t="shared" si="186"/>
        <v>3163479</v>
      </c>
      <c r="T1676" s="36">
        <f t="shared" si="187"/>
        <v>51344.222799999996</v>
      </c>
      <c r="U1676" s="36">
        <f t="shared" si="188"/>
        <v>41016760.252303332</v>
      </c>
    </row>
    <row r="1677" spans="1:21" s="27" customFormat="1" x14ac:dyDescent="0.2">
      <c r="A1677" s="13">
        <v>2018</v>
      </c>
      <c r="B1677" s="13" t="s">
        <v>39</v>
      </c>
      <c r="C1677" s="14">
        <v>3</v>
      </c>
      <c r="D1677" s="13" t="s">
        <v>83</v>
      </c>
      <c r="E1677" s="27" t="s">
        <v>44</v>
      </c>
      <c r="F1677" s="27" t="s">
        <v>21</v>
      </c>
      <c r="G1677" s="28" t="s">
        <v>99</v>
      </c>
      <c r="H1677" s="35">
        <v>138600</v>
      </c>
      <c r="I1677" s="27">
        <v>294</v>
      </c>
      <c r="J1677" s="30">
        <v>105</v>
      </c>
      <c r="K1677" s="35">
        <f t="shared" si="182"/>
        <v>1320</v>
      </c>
      <c r="L1677" s="32">
        <v>36.1</v>
      </c>
      <c r="M1677" s="32">
        <v>4.58</v>
      </c>
      <c r="N1677" s="32">
        <v>32.299999999999997</v>
      </c>
      <c r="O1677" s="33">
        <v>0.54779999999999995</v>
      </c>
      <c r="P1677" s="34">
        <f t="shared" si="183"/>
        <v>723.09599999999989</v>
      </c>
      <c r="Q1677" s="31">
        <f t="shared" si="184"/>
        <v>5003460</v>
      </c>
      <c r="R1677" s="36">
        <f t="shared" si="185"/>
        <v>634788</v>
      </c>
      <c r="S1677" s="36">
        <f t="shared" si="186"/>
        <v>4476780</v>
      </c>
      <c r="T1677" s="36">
        <f t="shared" si="187"/>
        <v>75925.079999999987</v>
      </c>
      <c r="U1677" s="36">
        <f t="shared" si="188"/>
        <v>100221105.59999998</v>
      </c>
    </row>
    <row r="1678" spans="1:21" s="27" customFormat="1" x14ac:dyDescent="0.2">
      <c r="A1678" s="13">
        <v>2018</v>
      </c>
      <c r="B1678" s="13" t="s">
        <v>39</v>
      </c>
      <c r="C1678" s="14"/>
      <c r="D1678" s="13" t="s">
        <v>82</v>
      </c>
      <c r="E1678" s="27" t="s">
        <v>44</v>
      </c>
      <c r="F1678" s="27" t="s">
        <v>20</v>
      </c>
      <c r="G1678" s="28" t="s">
        <v>106</v>
      </c>
      <c r="H1678" s="35">
        <v>51357</v>
      </c>
      <c r="I1678" s="27">
        <v>104</v>
      </c>
      <c r="J1678" s="30">
        <v>55</v>
      </c>
      <c r="K1678" s="35">
        <f t="shared" si="182"/>
        <v>933.76363636363635</v>
      </c>
      <c r="L1678" s="32">
        <v>36</v>
      </c>
      <c r="M1678" s="32">
        <v>4.2</v>
      </c>
      <c r="N1678" s="32">
        <v>29.98</v>
      </c>
      <c r="O1678" s="33">
        <v>0.56169999999999998</v>
      </c>
      <c r="P1678" s="34">
        <f t="shared" si="183"/>
        <v>524.49503454545447</v>
      </c>
      <c r="Q1678" s="31">
        <f t="shared" si="184"/>
        <v>1848852</v>
      </c>
      <c r="R1678" s="36">
        <f t="shared" si="185"/>
        <v>215699.40000000002</v>
      </c>
      <c r="S1678" s="36">
        <f t="shared" si="186"/>
        <v>1539682.86</v>
      </c>
      <c r="T1678" s="36">
        <f t="shared" si="187"/>
        <v>28847.226899999998</v>
      </c>
      <c r="U1678" s="36">
        <f t="shared" si="188"/>
        <v>26936491.489150904</v>
      </c>
    </row>
    <row r="1679" spans="1:21" s="27" customFormat="1" x14ac:dyDescent="0.2">
      <c r="A1679" s="13">
        <v>2018</v>
      </c>
      <c r="B1679" s="13" t="s">
        <v>39</v>
      </c>
      <c r="C1679" s="14"/>
      <c r="D1679" s="13" t="s">
        <v>83</v>
      </c>
      <c r="E1679" s="27" t="s">
        <v>44</v>
      </c>
      <c r="F1679" s="27" t="s">
        <v>69</v>
      </c>
      <c r="G1679" s="28" t="s">
        <v>103</v>
      </c>
      <c r="H1679" s="35">
        <v>25052</v>
      </c>
      <c r="I1679" s="27">
        <v>51</v>
      </c>
      <c r="J1679" s="30">
        <v>25</v>
      </c>
      <c r="K1679" s="35">
        <f t="shared" si="182"/>
        <v>1002.08</v>
      </c>
      <c r="L1679" s="32">
        <v>36.43</v>
      </c>
      <c r="M1679" s="32">
        <v>4.49</v>
      </c>
      <c r="N1679" s="32">
        <v>31.45</v>
      </c>
      <c r="O1679" s="33">
        <v>0.49548799999999998</v>
      </c>
      <c r="P1679" s="34">
        <f t="shared" si="183"/>
        <v>496.51861503999999</v>
      </c>
      <c r="Q1679" s="31">
        <f t="shared" si="184"/>
        <v>912644.36</v>
      </c>
      <c r="R1679" s="36">
        <f t="shared" si="185"/>
        <v>112483.48000000001</v>
      </c>
      <c r="S1679" s="36">
        <f t="shared" si="186"/>
        <v>787885.4</v>
      </c>
      <c r="T1679" s="36">
        <f t="shared" si="187"/>
        <v>12412.965376</v>
      </c>
      <c r="U1679" s="36">
        <f t="shared" si="188"/>
        <v>12438784.34398208</v>
      </c>
    </row>
    <row r="1680" spans="1:21" s="27" customFormat="1" x14ac:dyDescent="0.2">
      <c r="A1680" s="13">
        <v>2018</v>
      </c>
      <c r="B1680" s="13" t="s">
        <v>39</v>
      </c>
      <c r="C1680" s="14"/>
      <c r="D1680" s="13" t="s">
        <v>83</v>
      </c>
      <c r="E1680" s="27" t="s">
        <v>45</v>
      </c>
      <c r="F1680" s="27" t="s">
        <v>113</v>
      </c>
      <c r="G1680" s="28" t="s">
        <v>99</v>
      </c>
      <c r="H1680" s="35">
        <v>151360</v>
      </c>
      <c r="I1680" s="27">
        <v>322</v>
      </c>
      <c r="J1680" s="30">
        <v>108</v>
      </c>
      <c r="K1680" s="35">
        <f t="shared" si="182"/>
        <v>1401.4814814814815</v>
      </c>
      <c r="L1680" s="32">
        <v>36.299999999999997</v>
      </c>
      <c r="M1680" s="32">
        <v>4.87</v>
      </c>
      <c r="N1680" s="32">
        <v>32.130000000000003</v>
      </c>
      <c r="O1680" s="33">
        <v>0.54430000000000001</v>
      </c>
      <c r="P1680" s="34">
        <f t="shared" si="183"/>
        <v>762.82637037037046</v>
      </c>
      <c r="Q1680" s="31">
        <f t="shared" si="184"/>
        <v>5494368</v>
      </c>
      <c r="R1680" s="36">
        <f t="shared" si="185"/>
        <v>737123.20000000007</v>
      </c>
      <c r="S1680" s="36">
        <f t="shared" si="186"/>
        <v>4863196.8000000007</v>
      </c>
      <c r="T1680" s="36">
        <f t="shared" si="187"/>
        <v>82385.248000000007</v>
      </c>
      <c r="U1680" s="36">
        <f t="shared" si="188"/>
        <v>115461399.41925927</v>
      </c>
    </row>
    <row r="1681" spans="1:21" s="27" customFormat="1" x14ac:dyDescent="0.2">
      <c r="A1681" s="13">
        <v>2018</v>
      </c>
      <c r="B1681" s="13" t="s">
        <v>39</v>
      </c>
      <c r="C1681" s="14"/>
      <c r="D1681" s="13" t="s">
        <v>83</v>
      </c>
      <c r="E1681" s="27" t="s">
        <v>45</v>
      </c>
      <c r="F1681" s="27" t="s">
        <v>56</v>
      </c>
      <c r="G1681" s="28" t="s">
        <v>99</v>
      </c>
      <c r="H1681" s="35">
        <v>116514</v>
      </c>
      <c r="I1681" s="27">
        <v>244</v>
      </c>
      <c r="J1681" s="30">
        <v>66</v>
      </c>
      <c r="K1681" s="35">
        <f t="shared" si="182"/>
        <v>1765.3636363636363</v>
      </c>
      <c r="L1681" s="32">
        <v>36.619999999999997</v>
      </c>
      <c r="M1681" s="32">
        <v>4.4000000000000004</v>
      </c>
      <c r="N1681" s="32">
        <v>32.479999999999997</v>
      </c>
      <c r="O1681" s="33">
        <v>0.54220000000000002</v>
      </c>
      <c r="P1681" s="34">
        <f t="shared" si="183"/>
        <v>957.18016363636366</v>
      </c>
      <c r="Q1681" s="31">
        <f t="shared" si="184"/>
        <v>4266742.68</v>
      </c>
      <c r="R1681" s="36">
        <f t="shared" si="185"/>
        <v>512661.60000000003</v>
      </c>
      <c r="S1681" s="36">
        <f t="shared" si="186"/>
        <v>3784374.7199999997</v>
      </c>
      <c r="T1681" s="36">
        <f t="shared" si="187"/>
        <v>63173.890800000001</v>
      </c>
      <c r="U1681" s="36">
        <f t="shared" si="188"/>
        <v>111524889.58592728</v>
      </c>
    </row>
    <row r="1682" spans="1:21" s="27" customFormat="1" x14ac:dyDescent="0.2">
      <c r="A1682" s="13">
        <v>2018</v>
      </c>
      <c r="B1682" s="13" t="s">
        <v>39</v>
      </c>
      <c r="C1682" s="14"/>
      <c r="D1682" s="13" t="s">
        <v>83</v>
      </c>
      <c r="E1682" s="27" t="s">
        <v>44</v>
      </c>
      <c r="F1682" s="27" t="s">
        <v>107</v>
      </c>
      <c r="G1682" s="28" t="s">
        <v>99</v>
      </c>
      <c r="H1682" s="35">
        <v>80921</v>
      </c>
      <c r="I1682" s="27">
        <v>166</v>
      </c>
      <c r="J1682" s="30">
        <v>53.4</v>
      </c>
      <c r="K1682" s="35">
        <f t="shared" si="182"/>
        <v>1515.374531835206</v>
      </c>
      <c r="L1682" s="32">
        <v>35.67</v>
      </c>
      <c r="M1682" s="32">
        <v>4.12</v>
      </c>
      <c r="N1682" s="32">
        <v>30.31</v>
      </c>
      <c r="O1682" s="33">
        <v>0.4728</v>
      </c>
      <c r="P1682" s="34">
        <f t="shared" si="183"/>
        <v>716.46907865168544</v>
      </c>
      <c r="Q1682" s="31">
        <f t="shared" si="184"/>
        <v>2886452.0700000003</v>
      </c>
      <c r="R1682" s="36">
        <f t="shared" si="185"/>
        <v>333394.52</v>
      </c>
      <c r="S1682" s="36">
        <f t="shared" si="186"/>
        <v>2452715.5099999998</v>
      </c>
      <c r="T1682" s="36">
        <f t="shared" si="187"/>
        <v>38259.448799999998</v>
      </c>
      <c r="U1682" s="36">
        <f t="shared" si="188"/>
        <v>57977394.31357304</v>
      </c>
    </row>
    <row r="1683" spans="1:21" s="27" customFormat="1" x14ac:dyDescent="0.2">
      <c r="A1683" s="13">
        <v>2018</v>
      </c>
      <c r="B1683" s="13" t="s">
        <v>19</v>
      </c>
      <c r="C1683" s="14">
        <v>2.5</v>
      </c>
      <c r="D1683" s="13" t="s">
        <v>83</v>
      </c>
      <c r="E1683" s="27" t="s">
        <v>44</v>
      </c>
      <c r="F1683" s="27" t="s">
        <v>47</v>
      </c>
      <c r="G1683" s="28" t="s">
        <v>78</v>
      </c>
      <c r="H1683" s="35">
        <v>191201</v>
      </c>
      <c r="I1683" s="27">
        <v>382</v>
      </c>
      <c r="J1683" s="30">
        <v>130</v>
      </c>
      <c r="K1683" s="35">
        <f t="shared" si="182"/>
        <v>1470.7769230769231</v>
      </c>
      <c r="L1683" s="32">
        <v>36</v>
      </c>
      <c r="M1683" s="32">
        <v>4.8899999999999997</v>
      </c>
      <c r="N1683" s="32">
        <v>30.9</v>
      </c>
      <c r="O1683" s="33">
        <v>0.51180000000000003</v>
      </c>
      <c r="P1683" s="34">
        <f t="shared" si="183"/>
        <v>752.74362923076933</v>
      </c>
      <c r="Q1683" s="31">
        <f t="shared" si="184"/>
        <v>6883236</v>
      </c>
      <c r="R1683" s="36">
        <f t="shared" si="185"/>
        <v>934972.8899999999</v>
      </c>
      <c r="S1683" s="36">
        <f t="shared" si="186"/>
        <v>5908110.8999999994</v>
      </c>
      <c r="T1683" s="36">
        <f t="shared" si="187"/>
        <v>97856.671800000011</v>
      </c>
      <c r="U1683" s="36">
        <f t="shared" si="188"/>
        <v>143925334.65255234</v>
      </c>
    </row>
    <row r="1684" spans="1:21" s="27" customFormat="1" x14ac:dyDescent="0.2">
      <c r="A1684" s="13">
        <v>2018</v>
      </c>
      <c r="B1684" s="13" t="s">
        <v>19</v>
      </c>
      <c r="C1684" s="14">
        <v>2</v>
      </c>
      <c r="D1684" s="13" t="s">
        <v>83</v>
      </c>
      <c r="E1684" s="27" t="s">
        <v>44</v>
      </c>
      <c r="F1684" s="27" t="s">
        <v>47</v>
      </c>
      <c r="G1684" s="28" t="s">
        <v>103</v>
      </c>
      <c r="H1684" s="35">
        <v>324843</v>
      </c>
      <c r="I1684" s="27">
        <v>646</v>
      </c>
      <c r="J1684" s="30">
        <v>165</v>
      </c>
      <c r="K1684" s="35">
        <f t="shared" si="182"/>
        <v>1968.7454545454545</v>
      </c>
      <c r="L1684" s="32">
        <v>36.9</v>
      </c>
      <c r="M1684" s="32">
        <v>4.6100000000000003</v>
      </c>
      <c r="N1684" s="32">
        <v>30.6</v>
      </c>
      <c r="O1684" s="33">
        <v>0.53859999999999997</v>
      </c>
      <c r="P1684" s="34">
        <f t="shared" si="183"/>
        <v>1060.3663018181817</v>
      </c>
      <c r="Q1684" s="31">
        <f t="shared" si="184"/>
        <v>11986706.699999999</v>
      </c>
      <c r="R1684" s="36">
        <f t="shared" si="185"/>
        <v>1497526.2300000002</v>
      </c>
      <c r="S1684" s="36">
        <f t="shared" si="186"/>
        <v>9940195.8000000007</v>
      </c>
      <c r="T1684" s="36">
        <f t="shared" si="187"/>
        <v>174960.43979999999</v>
      </c>
      <c r="U1684" s="36">
        <f t="shared" si="188"/>
        <v>344452570.5815236</v>
      </c>
    </row>
    <row r="1685" spans="1:21" s="27" customFormat="1" x14ac:dyDescent="0.2">
      <c r="A1685" s="13">
        <v>2018</v>
      </c>
      <c r="B1685" s="13" t="s">
        <v>19</v>
      </c>
      <c r="C1685" s="14">
        <v>1.5</v>
      </c>
      <c r="D1685" s="13" t="s">
        <v>83</v>
      </c>
      <c r="E1685" s="27" t="s">
        <v>44</v>
      </c>
      <c r="F1685" s="27" t="s">
        <v>47</v>
      </c>
      <c r="G1685" s="28" t="s">
        <v>133</v>
      </c>
      <c r="H1685" s="35">
        <v>245057</v>
      </c>
      <c r="I1685" s="27">
        <v>487</v>
      </c>
      <c r="J1685" s="30">
        <v>160</v>
      </c>
      <c r="K1685" s="35">
        <f t="shared" si="182"/>
        <v>1531.60625</v>
      </c>
      <c r="L1685" s="32">
        <v>36.200000000000003</v>
      </c>
      <c r="M1685" s="32">
        <v>4.32</v>
      </c>
      <c r="N1685" s="32">
        <v>31.8</v>
      </c>
      <c r="O1685" s="33">
        <v>0.53220000000000001</v>
      </c>
      <c r="P1685" s="34">
        <f t="shared" si="183"/>
        <v>815.12084625</v>
      </c>
      <c r="Q1685" s="31">
        <f t="shared" si="184"/>
        <v>8871063.4000000004</v>
      </c>
      <c r="R1685" s="36">
        <f t="shared" si="185"/>
        <v>1058646.24</v>
      </c>
      <c r="S1685" s="36">
        <f t="shared" si="186"/>
        <v>7792812.6000000006</v>
      </c>
      <c r="T1685" s="36">
        <f t="shared" si="187"/>
        <v>130419.3354</v>
      </c>
      <c r="U1685" s="36">
        <f t="shared" si="188"/>
        <v>199751069.21948624</v>
      </c>
    </row>
    <row r="1686" spans="1:21" s="27" customFormat="1" x14ac:dyDescent="0.2">
      <c r="A1686" s="13">
        <v>2018</v>
      </c>
      <c r="B1686" s="13" t="s">
        <v>19</v>
      </c>
      <c r="C1686" s="14">
        <v>1.5</v>
      </c>
      <c r="D1686" s="13" t="s">
        <v>83</v>
      </c>
      <c r="E1686" s="27" t="s">
        <v>44</v>
      </c>
      <c r="F1686" s="27" t="s">
        <v>47</v>
      </c>
      <c r="G1686" s="28" t="s">
        <v>99</v>
      </c>
      <c r="H1686" s="35">
        <v>226810</v>
      </c>
      <c r="I1686" s="27">
        <v>457</v>
      </c>
      <c r="J1686" s="30">
        <v>160</v>
      </c>
      <c r="K1686" s="35">
        <f t="shared" si="182"/>
        <v>1417.5625</v>
      </c>
      <c r="L1686" s="32">
        <v>35.799999999999997</v>
      </c>
      <c r="M1686" s="32">
        <v>4.68</v>
      </c>
      <c r="N1686" s="32">
        <v>31.9</v>
      </c>
      <c r="O1686" s="33">
        <v>0.52969999999999995</v>
      </c>
      <c r="P1686" s="34">
        <f t="shared" si="183"/>
        <v>750.88285624999992</v>
      </c>
      <c r="Q1686" s="31">
        <f t="shared" si="184"/>
        <v>8119797.9999999991</v>
      </c>
      <c r="R1686" s="36">
        <f t="shared" si="185"/>
        <v>1061470.8</v>
      </c>
      <c r="S1686" s="36">
        <f t="shared" si="186"/>
        <v>7235239</v>
      </c>
      <c r="T1686" s="36">
        <f t="shared" si="187"/>
        <v>120141.25699999998</v>
      </c>
      <c r="U1686" s="36">
        <f t="shared" si="188"/>
        <v>170307740.62606248</v>
      </c>
    </row>
    <row r="1687" spans="1:21" s="27" customFormat="1" x14ac:dyDescent="0.2">
      <c r="A1687" s="13">
        <v>2018</v>
      </c>
      <c r="B1687" s="13" t="s">
        <v>19</v>
      </c>
      <c r="C1687" s="14">
        <v>2.5</v>
      </c>
      <c r="D1687" s="13" t="s">
        <v>83</v>
      </c>
      <c r="E1687" s="27" t="s">
        <v>44</v>
      </c>
      <c r="F1687" s="27" t="s">
        <v>47</v>
      </c>
      <c r="G1687" s="28" t="s">
        <v>99</v>
      </c>
      <c r="H1687" s="35">
        <v>367126</v>
      </c>
      <c r="I1687" s="27">
        <v>731</v>
      </c>
      <c r="J1687" s="30">
        <v>160</v>
      </c>
      <c r="K1687" s="35">
        <f t="shared" si="182"/>
        <v>2294.5374999999999</v>
      </c>
      <c r="L1687" s="32">
        <v>36.700000000000003</v>
      </c>
      <c r="M1687" s="32">
        <v>4.13</v>
      </c>
      <c r="N1687" s="32">
        <v>31.1</v>
      </c>
      <c r="O1687" s="33">
        <v>0.55759999999999998</v>
      </c>
      <c r="P1687" s="34">
        <f t="shared" si="183"/>
        <v>1279.4341099999999</v>
      </c>
      <c r="Q1687" s="31">
        <f t="shared" si="184"/>
        <v>13473524.200000001</v>
      </c>
      <c r="R1687" s="36">
        <f t="shared" si="185"/>
        <v>1516230.38</v>
      </c>
      <c r="S1687" s="36">
        <f t="shared" si="186"/>
        <v>11417618.6</v>
      </c>
      <c r="T1687" s="36">
        <f t="shared" si="187"/>
        <v>204709.45759999999</v>
      </c>
      <c r="U1687" s="36">
        <f t="shared" si="188"/>
        <v>469713527.06785995</v>
      </c>
    </row>
    <row r="1688" spans="1:21" s="27" customFormat="1" x14ac:dyDescent="0.2">
      <c r="A1688" s="13">
        <v>2018</v>
      </c>
      <c r="B1688" s="13" t="s">
        <v>19</v>
      </c>
      <c r="C1688" s="14">
        <v>2.5</v>
      </c>
      <c r="D1688" s="13" t="s">
        <v>83</v>
      </c>
      <c r="E1688" s="27" t="s">
        <v>44</v>
      </c>
      <c r="F1688" s="27" t="s">
        <v>47</v>
      </c>
      <c r="G1688" s="28" t="s">
        <v>99</v>
      </c>
      <c r="H1688" s="35">
        <v>344112</v>
      </c>
      <c r="I1688" s="27">
        <v>687</v>
      </c>
      <c r="J1688" s="30">
        <v>160</v>
      </c>
      <c r="K1688" s="35">
        <f t="shared" si="182"/>
        <v>2150.6999999999998</v>
      </c>
      <c r="L1688" s="32">
        <v>36.799999999999997</v>
      </c>
      <c r="M1688" s="32">
        <v>4.41</v>
      </c>
      <c r="N1688" s="32">
        <v>31.8</v>
      </c>
      <c r="O1688" s="33">
        <v>0.56189999999999996</v>
      </c>
      <c r="P1688" s="34">
        <f t="shared" si="183"/>
        <v>1208.4783299999999</v>
      </c>
      <c r="Q1688" s="31">
        <f t="shared" si="184"/>
        <v>12663321.6</v>
      </c>
      <c r="R1688" s="36">
        <f t="shared" si="185"/>
        <v>1517533.9200000002</v>
      </c>
      <c r="S1688" s="36">
        <f t="shared" si="186"/>
        <v>10942761.6</v>
      </c>
      <c r="T1688" s="36">
        <f t="shared" si="187"/>
        <v>193356.53279999999</v>
      </c>
      <c r="U1688" s="36">
        <f t="shared" si="188"/>
        <v>415851895.09296</v>
      </c>
    </row>
    <row r="1689" spans="1:21" s="27" customFormat="1" x14ac:dyDescent="0.2">
      <c r="A1689" s="13">
        <v>2018</v>
      </c>
      <c r="B1689" s="13" t="s">
        <v>19</v>
      </c>
      <c r="C1689" s="14">
        <v>1</v>
      </c>
      <c r="D1689" s="13" t="s">
        <v>83</v>
      </c>
      <c r="E1689" s="27" t="s">
        <v>44</v>
      </c>
      <c r="F1689" s="27" t="s">
        <v>47</v>
      </c>
      <c r="G1689" s="28" t="s">
        <v>99</v>
      </c>
      <c r="H1689" s="35">
        <v>56853</v>
      </c>
      <c r="I1689" s="27">
        <v>112</v>
      </c>
      <c r="J1689" s="30">
        <v>60</v>
      </c>
      <c r="K1689" s="35">
        <f t="shared" si="182"/>
        <v>947.55</v>
      </c>
      <c r="L1689" s="32">
        <v>36.799999999999997</v>
      </c>
      <c r="M1689" s="32">
        <v>3.41</v>
      </c>
      <c r="N1689" s="32">
        <v>30.2</v>
      </c>
      <c r="O1689" s="33">
        <v>0.51849999999999996</v>
      </c>
      <c r="P1689" s="34">
        <f t="shared" si="183"/>
        <v>491.30467499999997</v>
      </c>
      <c r="Q1689" s="31">
        <f t="shared" si="184"/>
        <v>2092190.4</v>
      </c>
      <c r="R1689" s="36">
        <f t="shared" si="185"/>
        <v>193868.73</v>
      </c>
      <c r="S1689" s="36">
        <f t="shared" si="186"/>
        <v>1716960.5999999999</v>
      </c>
      <c r="T1689" s="36">
        <f t="shared" si="187"/>
        <v>29478.280499999997</v>
      </c>
      <c r="U1689" s="36">
        <f t="shared" si="188"/>
        <v>27932144.687774997</v>
      </c>
    </row>
    <row r="1690" spans="1:21" s="27" customFormat="1" x14ac:dyDescent="0.2">
      <c r="A1690" s="13">
        <v>2018</v>
      </c>
      <c r="B1690" s="13" t="s">
        <v>19</v>
      </c>
      <c r="C1690" s="14">
        <v>3</v>
      </c>
      <c r="D1690" s="13" t="s">
        <v>83</v>
      </c>
      <c r="E1690" s="27" t="s">
        <v>44</v>
      </c>
      <c r="F1690" s="27" t="s">
        <v>47</v>
      </c>
      <c r="G1690" s="28" t="s">
        <v>99</v>
      </c>
      <c r="H1690" s="35">
        <v>162903</v>
      </c>
      <c r="I1690" s="27">
        <v>325</v>
      </c>
      <c r="J1690" s="30">
        <v>80</v>
      </c>
      <c r="K1690" s="35">
        <f t="shared" si="182"/>
        <v>2036.2874999999999</v>
      </c>
      <c r="L1690" s="32">
        <v>37.200000000000003</v>
      </c>
      <c r="M1690" s="32">
        <v>3.77</v>
      </c>
      <c r="N1690" s="32">
        <v>31.3</v>
      </c>
      <c r="O1690" s="33">
        <v>0.55900000000000005</v>
      </c>
      <c r="P1690" s="34">
        <f t="shared" si="183"/>
        <v>1138.2847125000001</v>
      </c>
      <c r="Q1690" s="31">
        <f t="shared" si="184"/>
        <v>6059991.6000000006</v>
      </c>
      <c r="R1690" s="36">
        <f t="shared" si="185"/>
        <v>614144.31000000006</v>
      </c>
      <c r="S1690" s="36">
        <f t="shared" si="186"/>
        <v>5098863.9000000004</v>
      </c>
      <c r="T1690" s="36">
        <f t="shared" si="187"/>
        <v>91062.777000000002</v>
      </c>
      <c r="U1690" s="36">
        <f t="shared" si="188"/>
        <v>185429994.5203875</v>
      </c>
    </row>
    <row r="1691" spans="1:21" s="27" customFormat="1" x14ac:dyDescent="0.2">
      <c r="A1691" s="13">
        <v>2018</v>
      </c>
      <c r="B1691" s="13" t="s">
        <v>19</v>
      </c>
      <c r="C1691" s="14">
        <v>2</v>
      </c>
      <c r="D1691" s="13" t="s">
        <v>83</v>
      </c>
      <c r="E1691" s="27" t="s">
        <v>44</v>
      </c>
      <c r="F1691" s="27" t="s">
        <v>47</v>
      </c>
      <c r="G1691" s="28" t="s">
        <v>99</v>
      </c>
      <c r="H1691" s="35">
        <v>195975</v>
      </c>
      <c r="I1691" s="27">
        <v>393</v>
      </c>
      <c r="J1691" s="30">
        <v>140</v>
      </c>
      <c r="K1691" s="35">
        <f t="shared" si="182"/>
        <v>1399.8214285714287</v>
      </c>
      <c r="L1691" s="32">
        <v>35.5</v>
      </c>
      <c r="M1691" s="32">
        <v>4.59</v>
      </c>
      <c r="N1691" s="32">
        <v>31.1</v>
      </c>
      <c r="O1691" s="33">
        <v>0.5242</v>
      </c>
      <c r="P1691" s="34">
        <f t="shared" si="183"/>
        <v>733.78639285714291</v>
      </c>
      <c r="Q1691" s="31">
        <f t="shared" si="184"/>
        <v>6957112.5</v>
      </c>
      <c r="R1691" s="36">
        <f t="shared" si="185"/>
        <v>899525.25</v>
      </c>
      <c r="S1691" s="36">
        <f t="shared" si="186"/>
        <v>6094822.5</v>
      </c>
      <c r="T1691" s="36">
        <f t="shared" si="187"/>
        <v>102730.095</v>
      </c>
      <c r="U1691" s="36">
        <f t="shared" si="188"/>
        <v>143803788.34017858</v>
      </c>
    </row>
    <row r="1692" spans="1:21" s="27" customFormat="1" x14ac:dyDescent="0.2">
      <c r="A1692" s="13">
        <v>2018</v>
      </c>
      <c r="B1692" s="13" t="s">
        <v>39</v>
      </c>
      <c r="C1692" s="14">
        <v>3</v>
      </c>
      <c r="D1692" s="13" t="s">
        <v>83</v>
      </c>
      <c r="E1692" s="27" t="s">
        <v>44</v>
      </c>
      <c r="F1692" s="27" t="s">
        <v>47</v>
      </c>
      <c r="G1692" s="28" t="s">
        <v>130</v>
      </c>
      <c r="H1692" s="35">
        <v>89303</v>
      </c>
      <c r="I1692" s="27">
        <v>178</v>
      </c>
      <c r="J1692" s="30">
        <v>80</v>
      </c>
      <c r="K1692" s="35">
        <f t="shared" si="182"/>
        <v>1116.2874999999999</v>
      </c>
      <c r="L1692" s="32">
        <v>36.6</v>
      </c>
      <c r="M1692" s="32">
        <v>4.3899999999999997</v>
      </c>
      <c r="N1692" s="32">
        <v>32.1</v>
      </c>
      <c r="O1692" s="33">
        <v>0.55910000000000004</v>
      </c>
      <c r="P1692" s="34">
        <f t="shared" si="183"/>
        <v>624.11634125</v>
      </c>
      <c r="Q1692" s="31">
        <f t="shared" si="184"/>
        <v>3268489.8000000003</v>
      </c>
      <c r="R1692" s="36">
        <f t="shared" si="185"/>
        <v>392040.17</v>
      </c>
      <c r="S1692" s="36">
        <f t="shared" si="186"/>
        <v>2866626.3000000003</v>
      </c>
      <c r="T1692" s="36">
        <f t="shared" si="187"/>
        <v>49929.3073</v>
      </c>
      <c r="U1692" s="36">
        <f t="shared" si="188"/>
        <v>55735461.622648753</v>
      </c>
    </row>
    <row r="1693" spans="1:21" s="27" customFormat="1" x14ac:dyDescent="0.2">
      <c r="A1693" s="13">
        <v>2018</v>
      </c>
      <c r="B1693" s="13" t="s">
        <v>39</v>
      </c>
      <c r="C1693" s="14">
        <v>3</v>
      </c>
      <c r="D1693" s="13" t="s">
        <v>83</v>
      </c>
      <c r="E1693" s="27" t="s">
        <v>44</v>
      </c>
      <c r="F1693" s="27" t="s">
        <v>47</v>
      </c>
      <c r="G1693" s="28" t="s">
        <v>130</v>
      </c>
      <c r="H1693" s="35">
        <v>112188</v>
      </c>
      <c r="I1693" s="27">
        <v>227</v>
      </c>
      <c r="J1693" s="30">
        <v>80</v>
      </c>
      <c r="K1693" s="35">
        <f t="shared" si="182"/>
        <v>1402.35</v>
      </c>
      <c r="L1693" s="32">
        <v>36.1</v>
      </c>
      <c r="M1693" s="32">
        <v>4.5599999999999996</v>
      </c>
      <c r="N1693" s="32">
        <v>31.7</v>
      </c>
      <c r="O1693" s="33">
        <v>0.55310000000000004</v>
      </c>
      <c r="P1693" s="34">
        <f t="shared" si="183"/>
        <v>775.63978500000007</v>
      </c>
      <c r="Q1693" s="31">
        <f t="shared" si="184"/>
        <v>4049986.8000000003</v>
      </c>
      <c r="R1693" s="36">
        <f t="shared" si="185"/>
        <v>511577.27999999997</v>
      </c>
      <c r="S1693" s="36">
        <f t="shared" si="186"/>
        <v>3556359.6</v>
      </c>
      <c r="T1693" s="36">
        <f t="shared" si="187"/>
        <v>62051.182800000002</v>
      </c>
      <c r="U1693" s="36">
        <f t="shared" si="188"/>
        <v>87017476.199580014</v>
      </c>
    </row>
    <row r="1694" spans="1:21" s="27" customFormat="1" x14ac:dyDescent="0.2">
      <c r="A1694" s="13">
        <v>2018</v>
      </c>
      <c r="B1694" s="13" t="s">
        <v>19</v>
      </c>
      <c r="C1694" s="14">
        <v>2</v>
      </c>
      <c r="D1694" s="13" t="s">
        <v>83</v>
      </c>
      <c r="E1694" s="27" t="s">
        <v>44</v>
      </c>
      <c r="F1694" s="27" t="s">
        <v>47</v>
      </c>
      <c r="G1694" s="28" t="s">
        <v>130</v>
      </c>
      <c r="H1694" s="35">
        <v>157716</v>
      </c>
      <c r="I1694" s="27">
        <v>316</v>
      </c>
      <c r="J1694" s="30">
        <v>85</v>
      </c>
      <c r="K1694" s="35">
        <f t="shared" si="182"/>
        <v>1855.4823529411765</v>
      </c>
      <c r="L1694" s="32">
        <v>37.200000000000003</v>
      </c>
      <c r="M1694" s="32">
        <v>4.21</v>
      </c>
      <c r="N1694" s="32">
        <v>30.5</v>
      </c>
      <c r="O1694" s="33">
        <v>0.55969999999999998</v>
      </c>
      <c r="P1694" s="34">
        <f t="shared" si="183"/>
        <v>1038.5134729411764</v>
      </c>
      <c r="Q1694" s="31">
        <f t="shared" si="184"/>
        <v>5867035.2000000002</v>
      </c>
      <c r="R1694" s="36">
        <f t="shared" si="185"/>
        <v>663984.36</v>
      </c>
      <c r="S1694" s="36">
        <f t="shared" si="186"/>
        <v>4810338</v>
      </c>
      <c r="T1694" s="36">
        <f t="shared" si="187"/>
        <v>88273.645199999999</v>
      </c>
      <c r="U1694" s="36">
        <f t="shared" si="188"/>
        <v>163790190.89839056</v>
      </c>
    </row>
    <row r="1695" spans="1:21" s="27" customFormat="1" x14ac:dyDescent="0.2">
      <c r="A1695" s="13">
        <v>2018</v>
      </c>
      <c r="B1695" s="13" t="s">
        <v>39</v>
      </c>
      <c r="C1695" s="14"/>
      <c r="D1695" s="13" t="s">
        <v>83</v>
      </c>
      <c r="E1695" s="27" t="s">
        <v>44</v>
      </c>
      <c r="F1695" s="27" t="s">
        <v>22</v>
      </c>
      <c r="G1695" s="28" t="s">
        <v>99</v>
      </c>
      <c r="H1695" s="35">
        <v>170270</v>
      </c>
      <c r="I1695" s="27">
        <v>339</v>
      </c>
      <c r="J1695" s="30">
        <v>100</v>
      </c>
      <c r="K1695" s="35">
        <f t="shared" si="182"/>
        <v>1702.7</v>
      </c>
      <c r="L1695" s="32">
        <v>36.299999999999997</v>
      </c>
      <c r="M1695" s="32">
        <v>4.4400000000000004</v>
      </c>
      <c r="N1695" s="32">
        <v>31.7</v>
      </c>
      <c r="O1695" s="33">
        <v>0.54400000000000004</v>
      </c>
      <c r="P1695" s="34">
        <f t="shared" si="183"/>
        <v>926.26880000000006</v>
      </c>
      <c r="Q1695" s="31">
        <f t="shared" si="184"/>
        <v>6180800.9999999991</v>
      </c>
      <c r="R1695" s="36">
        <f t="shared" si="185"/>
        <v>755998.8</v>
      </c>
      <c r="S1695" s="36">
        <f t="shared" si="186"/>
        <v>5397559</v>
      </c>
      <c r="T1695" s="36">
        <f t="shared" si="187"/>
        <v>92626.880000000005</v>
      </c>
      <c r="U1695" s="36">
        <f t="shared" si="188"/>
        <v>157715788.57600001</v>
      </c>
    </row>
    <row r="1696" spans="1:21" s="27" customFormat="1" x14ac:dyDescent="0.2">
      <c r="A1696" s="13">
        <v>2018</v>
      </c>
      <c r="B1696" s="13" t="s">
        <v>39</v>
      </c>
      <c r="C1696" s="14"/>
      <c r="D1696" s="13" t="s">
        <v>83</v>
      </c>
      <c r="E1696" s="27" t="s">
        <v>44</v>
      </c>
      <c r="F1696" s="27" t="s">
        <v>26</v>
      </c>
      <c r="G1696" s="28" t="s">
        <v>134</v>
      </c>
      <c r="H1696" s="35">
        <v>90345</v>
      </c>
      <c r="I1696" s="27">
        <v>182</v>
      </c>
      <c r="J1696" s="30">
        <v>60</v>
      </c>
      <c r="K1696" s="35">
        <f t="shared" si="182"/>
        <v>1505.75</v>
      </c>
      <c r="L1696" s="32">
        <v>36.6</v>
      </c>
      <c r="M1696" s="32">
        <v>4.4000000000000004</v>
      </c>
      <c r="N1696" s="32">
        <v>33.799999999999997</v>
      </c>
      <c r="O1696" s="33">
        <v>0.52959999999999996</v>
      </c>
      <c r="P1696" s="34">
        <f t="shared" si="183"/>
        <v>797.4452</v>
      </c>
      <c r="Q1696" s="31">
        <f t="shared" si="184"/>
        <v>3306627</v>
      </c>
      <c r="R1696" s="36">
        <f t="shared" si="185"/>
        <v>397518.00000000006</v>
      </c>
      <c r="S1696" s="36">
        <f t="shared" si="186"/>
        <v>3053660.9999999995</v>
      </c>
      <c r="T1696" s="36">
        <f t="shared" si="187"/>
        <v>47846.712</v>
      </c>
      <c r="U1696" s="36">
        <f t="shared" si="188"/>
        <v>72045186.593999997</v>
      </c>
    </row>
    <row r="1697" spans="1:21" s="27" customFormat="1" x14ac:dyDescent="0.2">
      <c r="A1697" s="13">
        <v>2018</v>
      </c>
      <c r="B1697" s="13" t="s">
        <v>39</v>
      </c>
      <c r="C1697" s="14"/>
      <c r="D1697" s="13" t="s">
        <v>83</v>
      </c>
      <c r="E1697" s="27" t="s">
        <v>44</v>
      </c>
      <c r="F1697" s="27" t="s">
        <v>26</v>
      </c>
      <c r="G1697" s="28" t="s">
        <v>134</v>
      </c>
      <c r="H1697" s="35">
        <v>70495</v>
      </c>
      <c r="I1697" s="27">
        <v>144</v>
      </c>
      <c r="J1697" s="30">
        <v>40</v>
      </c>
      <c r="K1697" s="35">
        <f t="shared" si="182"/>
        <v>1762.375</v>
      </c>
      <c r="L1697" s="32">
        <v>35.299999999999997</v>
      </c>
      <c r="M1697" s="32">
        <v>4.49</v>
      </c>
      <c r="N1697" s="32">
        <v>31.2</v>
      </c>
      <c r="O1697" s="33">
        <v>0.53959999999999997</v>
      </c>
      <c r="P1697" s="34">
        <f t="shared" si="183"/>
        <v>950.97754999999995</v>
      </c>
      <c r="Q1697" s="31">
        <f t="shared" si="184"/>
        <v>2488473.5</v>
      </c>
      <c r="R1697" s="36">
        <f t="shared" si="185"/>
        <v>316522.55</v>
      </c>
      <c r="S1697" s="36">
        <f t="shared" si="186"/>
        <v>2199444</v>
      </c>
      <c r="T1697" s="36">
        <f t="shared" si="187"/>
        <v>38039.101999999999</v>
      </c>
      <c r="U1697" s="36">
        <f t="shared" si="188"/>
        <v>67039162.387249999</v>
      </c>
    </row>
    <row r="1698" spans="1:21" s="27" customFormat="1" x14ac:dyDescent="0.2">
      <c r="A1698" s="13">
        <v>2018</v>
      </c>
      <c r="B1698" s="13" t="s">
        <v>39</v>
      </c>
      <c r="C1698" s="14"/>
      <c r="D1698" s="13" t="s">
        <v>83</v>
      </c>
      <c r="E1698" s="27" t="s">
        <v>44</v>
      </c>
      <c r="F1698" s="27" t="s">
        <v>26</v>
      </c>
      <c r="G1698" s="28" t="s">
        <v>134</v>
      </c>
      <c r="H1698" s="35">
        <v>160493</v>
      </c>
      <c r="I1698" s="27">
        <v>328</v>
      </c>
      <c r="J1698" s="30">
        <v>120</v>
      </c>
      <c r="K1698" s="35">
        <f t="shared" si="182"/>
        <v>1337.4416666666666</v>
      </c>
      <c r="L1698" s="32">
        <v>35.4</v>
      </c>
      <c r="M1698" s="32">
        <v>4.53</v>
      </c>
      <c r="N1698" s="32">
        <v>30.6</v>
      </c>
      <c r="O1698" s="33">
        <v>0.54249999999999998</v>
      </c>
      <c r="P1698" s="34">
        <f t="shared" si="183"/>
        <v>725.5621041666667</v>
      </c>
      <c r="Q1698" s="31">
        <f t="shared" si="184"/>
        <v>5681452.2000000002</v>
      </c>
      <c r="R1698" s="36">
        <f t="shared" si="185"/>
        <v>727033.29</v>
      </c>
      <c r="S1698" s="36">
        <f t="shared" si="186"/>
        <v>4911085.8</v>
      </c>
      <c r="T1698" s="36">
        <f t="shared" si="187"/>
        <v>87067.452499999999</v>
      </c>
      <c r="U1698" s="36">
        <f t="shared" si="188"/>
        <v>116447638.78402084</v>
      </c>
    </row>
    <row r="1699" spans="1:21" s="27" customFormat="1" x14ac:dyDescent="0.2">
      <c r="A1699" s="13">
        <v>2018</v>
      </c>
      <c r="B1699" s="13" t="s">
        <v>39</v>
      </c>
      <c r="C1699" s="14"/>
      <c r="D1699" s="13" t="s">
        <v>83</v>
      </c>
      <c r="E1699" s="27" t="s">
        <v>44</v>
      </c>
      <c r="F1699" s="27" t="s">
        <v>26</v>
      </c>
      <c r="G1699" s="28" t="s">
        <v>78</v>
      </c>
      <c r="H1699" s="35">
        <v>181591</v>
      </c>
      <c r="I1699" s="27">
        <v>365</v>
      </c>
      <c r="J1699" s="30">
        <v>180</v>
      </c>
      <c r="K1699" s="35">
        <f t="shared" si="182"/>
        <v>1008.8388888888888</v>
      </c>
      <c r="L1699" s="32">
        <v>34.700000000000003</v>
      </c>
      <c r="M1699" s="32">
        <v>4.26</v>
      </c>
      <c r="N1699" s="32">
        <v>28.8</v>
      </c>
      <c r="O1699" s="33">
        <v>0.52529999999999999</v>
      </c>
      <c r="P1699" s="34">
        <f t="shared" si="183"/>
        <v>529.94306833333326</v>
      </c>
      <c r="Q1699" s="31">
        <f t="shared" si="184"/>
        <v>6301207.7000000002</v>
      </c>
      <c r="R1699" s="36">
        <f t="shared" si="185"/>
        <v>773577.65999999992</v>
      </c>
      <c r="S1699" s="36">
        <f t="shared" si="186"/>
        <v>5229820.8</v>
      </c>
      <c r="T1699" s="36">
        <f t="shared" si="187"/>
        <v>95389.752299999993</v>
      </c>
      <c r="U1699" s="36">
        <f t="shared" si="188"/>
        <v>96232891.721718326</v>
      </c>
    </row>
    <row r="1700" spans="1:21" s="27" customFormat="1" x14ac:dyDescent="0.2">
      <c r="A1700" s="13">
        <v>2018</v>
      </c>
      <c r="B1700" s="13" t="s">
        <v>39</v>
      </c>
      <c r="C1700" s="14"/>
      <c r="D1700" s="13" t="s">
        <v>83</v>
      </c>
      <c r="E1700" s="27" t="s">
        <v>44</v>
      </c>
      <c r="F1700" s="27" t="s">
        <v>26</v>
      </c>
      <c r="G1700" s="28" t="s">
        <v>99</v>
      </c>
      <c r="H1700" s="35">
        <v>140897</v>
      </c>
      <c r="I1700" s="27">
        <v>283</v>
      </c>
      <c r="J1700" s="30">
        <v>100</v>
      </c>
      <c r="K1700" s="35">
        <f t="shared" si="182"/>
        <v>1408.97</v>
      </c>
      <c r="L1700" s="32">
        <v>35.299999999999997</v>
      </c>
      <c r="M1700" s="32">
        <v>4.43</v>
      </c>
      <c r="N1700" s="32">
        <v>32.5</v>
      </c>
      <c r="O1700" s="33">
        <v>0.53639999999999999</v>
      </c>
      <c r="P1700" s="34">
        <f t="shared" si="183"/>
        <v>755.77150800000004</v>
      </c>
      <c r="Q1700" s="31">
        <f t="shared" si="184"/>
        <v>4973664.0999999996</v>
      </c>
      <c r="R1700" s="36">
        <f t="shared" si="185"/>
        <v>624173.71</v>
      </c>
      <c r="S1700" s="36">
        <f t="shared" si="186"/>
        <v>4579152.5</v>
      </c>
      <c r="T1700" s="36">
        <f t="shared" si="187"/>
        <v>75577.150800000003</v>
      </c>
      <c r="U1700" s="36">
        <f t="shared" si="188"/>
        <v>106485938.16267601</v>
      </c>
    </row>
    <row r="1701" spans="1:21" s="27" customFormat="1" x14ac:dyDescent="0.2">
      <c r="A1701" s="13">
        <v>2018</v>
      </c>
      <c r="B1701" s="13" t="s">
        <v>39</v>
      </c>
      <c r="C1701" s="14"/>
      <c r="D1701" s="13" t="s">
        <v>83</v>
      </c>
      <c r="E1701" s="27" t="s">
        <v>44</v>
      </c>
      <c r="F1701" s="27" t="s">
        <v>26</v>
      </c>
      <c r="G1701" s="28" t="s">
        <v>78</v>
      </c>
      <c r="H1701" s="35">
        <v>67217</v>
      </c>
      <c r="I1701" s="27">
        <v>137</v>
      </c>
      <c r="J1701" s="30">
        <v>60</v>
      </c>
      <c r="K1701" s="35">
        <f t="shared" si="182"/>
        <v>1120.2833333333333</v>
      </c>
      <c r="L1701" s="32">
        <v>34.9</v>
      </c>
      <c r="M1701" s="32">
        <v>4.5</v>
      </c>
      <c r="N1701" s="32">
        <v>28.4</v>
      </c>
      <c r="O1701" s="33">
        <v>0.52769999999999995</v>
      </c>
      <c r="P1701" s="34">
        <f t="shared" si="183"/>
        <v>591.17351499999995</v>
      </c>
      <c r="Q1701" s="31">
        <f t="shared" si="184"/>
        <v>2345873.2999999998</v>
      </c>
      <c r="R1701" s="36">
        <f t="shared" si="185"/>
        <v>302476.5</v>
      </c>
      <c r="S1701" s="36">
        <f t="shared" si="186"/>
        <v>1908962.7999999998</v>
      </c>
      <c r="T1701" s="36">
        <f t="shared" si="187"/>
        <v>35470.410899999995</v>
      </c>
      <c r="U1701" s="36">
        <f t="shared" si="188"/>
        <v>39736910.157754995</v>
      </c>
    </row>
    <row r="1702" spans="1:21" s="27" customFormat="1" x14ac:dyDescent="0.2">
      <c r="A1702" s="13">
        <v>2018</v>
      </c>
      <c r="B1702" s="13" t="s">
        <v>39</v>
      </c>
      <c r="C1702" s="14"/>
      <c r="D1702" s="13" t="s">
        <v>83</v>
      </c>
      <c r="E1702" s="27" t="s">
        <v>44</v>
      </c>
      <c r="F1702" s="27" t="s">
        <v>35</v>
      </c>
      <c r="G1702" s="28" t="s">
        <v>99</v>
      </c>
      <c r="H1702" s="35">
        <v>208340</v>
      </c>
      <c r="I1702" s="27">
        <v>419</v>
      </c>
      <c r="J1702" s="30">
        <v>120</v>
      </c>
      <c r="K1702" s="35">
        <f t="shared" si="182"/>
        <v>1736.1666666666667</v>
      </c>
      <c r="L1702" s="32">
        <v>36.700000000000003</v>
      </c>
      <c r="M1702" s="32">
        <v>3.97</v>
      </c>
      <c r="N1702" s="32">
        <v>32.9</v>
      </c>
      <c r="O1702" s="33">
        <v>0.5413</v>
      </c>
      <c r="P1702" s="34">
        <f t="shared" si="183"/>
        <v>939.78701666666666</v>
      </c>
      <c r="Q1702" s="31">
        <f t="shared" si="184"/>
        <v>7646078.0000000009</v>
      </c>
      <c r="R1702" s="36">
        <f t="shared" si="185"/>
        <v>827109.8</v>
      </c>
      <c r="S1702" s="36">
        <f t="shared" si="186"/>
        <v>6854386</v>
      </c>
      <c r="T1702" s="36">
        <f t="shared" si="187"/>
        <v>112774.442</v>
      </c>
      <c r="U1702" s="36">
        <f t="shared" si="188"/>
        <v>195795227.05233333</v>
      </c>
    </row>
    <row r="1703" spans="1:21" s="27" customFormat="1" x14ac:dyDescent="0.2">
      <c r="A1703" s="13">
        <v>2018</v>
      </c>
      <c r="B1703" s="13" t="s">
        <v>39</v>
      </c>
      <c r="C1703" s="14"/>
      <c r="D1703" s="13" t="s">
        <v>83</v>
      </c>
      <c r="E1703" s="27" t="s">
        <v>44</v>
      </c>
      <c r="F1703" s="27" t="s">
        <v>104</v>
      </c>
      <c r="G1703" s="28" t="s">
        <v>78</v>
      </c>
      <c r="H1703" s="35">
        <v>442670</v>
      </c>
      <c r="I1703" s="27">
        <v>921</v>
      </c>
      <c r="J1703" s="30">
        <v>189</v>
      </c>
      <c r="K1703" s="35">
        <f t="shared" si="182"/>
        <v>2342.169312169312</v>
      </c>
      <c r="L1703" s="32">
        <v>36.53</v>
      </c>
      <c r="M1703" s="32">
        <v>4.17</v>
      </c>
      <c r="N1703" s="32">
        <v>29.86</v>
      </c>
      <c r="O1703" s="33">
        <v>0.53879999999999995</v>
      </c>
      <c r="P1703" s="34">
        <f t="shared" si="183"/>
        <v>1261.9608253968254</v>
      </c>
      <c r="Q1703" s="31">
        <f t="shared" si="184"/>
        <v>16170735.1</v>
      </c>
      <c r="R1703" s="36">
        <f t="shared" si="185"/>
        <v>1845933.9</v>
      </c>
      <c r="S1703" s="36">
        <f t="shared" si="186"/>
        <v>13218126.199999999</v>
      </c>
      <c r="T1703" s="36">
        <f t="shared" si="187"/>
        <v>238510.59599999999</v>
      </c>
      <c r="U1703" s="36">
        <f t="shared" si="188"/>
        <v>558632198.57841265</v>
      </c>
    </row>
    <row r="1704" spans="1:21" s="27" customFormat="1" x14ac:dyDescent="0.2">
      <c r="A1704" s="13">
        <v>2018</v>
      </c>
      <c r="B1704" s="13" t="s">
        <v>39</v>
      </c>
      <c r="C1704" s="14"/>
      <c r="D1704" s="13" t="s">
        <v>83</v>
      </c>
      <c r="E1704" s="27" t="s">
        <v>44</v>
      </c>
      <c r="F1704" s="27" t="s">
        <v>104</v>
      </c>
      <c r="G1704" s="28" t="s">
        <v>78</v>
      </c>
      <c r="H1704" s="35">
        <v>234229</v>
      </c>
      <c r="I1704" s="27">
        <v>477</v>
      </c>
      <c r="J1704" s="30">
        <v>123</v>
      </c>
      <c r="K1704" s="35">
        <f t="shared" si="182"/>
        <v>1904.30081300813</v>
      </c>
      <c r="L1704" s="32">
        <v>36.33</v>
      </c>
      <c r="M1704" s="32">
        <v>3.7</v>
      </c>
      <c r="N1704" s="32">
        <v>29.44</v>
      </c>
      <c r="O1704" s="33">
        <v>0.53874999999999995</v>
      </c>
      <c r="P1704" s="34">
        <f t="shared" si="183"/>
        <v>1025.9420630081299</v>
      </c>
      <c r="Q1704" s="31">
        <f t="shared" si="184"/>
        <v>8509539.5700000003</v>
      </c>
      <c r="R1704" s="36">
        <f t="shared" si="185"/>
        <v>866647.3</v>
      </c>
      <c r="S1704" s="36">
        <f t="shared" si="186"/>
        <v>6895701.7600000007</v>
      </c>
      <c r="T1704" s="36">
        <f t="shared" si="187"/>
        <v>126190.87374999998</v>
      </c>
      <c r="U1704" s="36">
        <f t="shared" si="188"/>
        <v>240305383.47633126</v>
      </c>
    </row>
    <row r="1705" spans="1:21" s="27" customFormat="1" x14ac:dyDescent="0.2">
      <c r="A1705" s="13">
        <v>2018</v>
      </c>
      <c r="B1705" s="13" t="s">
        <v>39</v>
      </c>
      <c r="C1705" s="14"/>
      <c r="D1705" s="13" t="s">
        <v>83</v>
      </c>
      <c r="E1705" s="27" t="s">
        <v>44</v>
      </c>
      <c r="F1705" s="27" t="s">
        <v>104</v>
      </c>
      <c r="G1705" s="28" t="s">
        <v>78</v>
      </c>
      <c r="H1705" s="35">
        <v>236348</v>
      </c>
      <c r="I1705" s="27">
        <v>486</v>
      </c>
      <c r="J1705" s="30">
        <v>120</v>
      </c>
      <c r="K1705" s="35">
        <f t="shared" si="182"/>
        <v>1969.5666666666666</v>
      </c>
      <c r="L1705" s="32">
        <v>36.51</v>
      </c>
      <c r="M1705" s="32">
        <v>3.89</v>
      </c>
      <c r="N1705" s="32">
        <v>30</v>
      </c>
      <c r="O1705" s="33">
        <v>0.55000000000000004</v>
      </c>
      <c r="P1705" s="34">
        <f t="shared" si="183"/>
        <v>1083.2616666666668</v>
      </c>
      <c r="Q1705" s="31">
        <f t="shared" si="184"/>
        <v>8629065.4800000004</v>
      </c>
      <c r="R1705" s="36">
        <f t="shared" si="185"/>
        <v>919393.72</v>
      </c>
      <c r="S1705" s="36">
        <f t="shared" si="186"/>
        <v>7090440</v>
      </c>
      <c r="T1705" s="36">
        <f t="shared" si="187"/>
        <v>129991.40000000001</v>
      </c>
      <c r="U1705" s="36">
        <f t="shared" si="188"/>
        <v>256026728.39333335</v>
      </c>
    </row>
    <row r="1706" spans="1:21" s="27" customFormat="1" x14ac:dyDescent="0.2">
      <c r="A1706" s="13">
        <v>2018</v>
      </c>
      <c r="B1706" s="13" t="s">
        <v>39</v>
      </c>
      <c r="C1706" s="14"/>
      <c r="D1706" s="13" t="s">
        <v>83</v>
      </c>
      <c r="E1706" s="27" t="s">
        <v>44</v>
      </c>
      <c r="F1706" s="27" t="s">
        <v>104</v>
      </c>
      <c r="G1706" s="28" t="s">
        <v>78</v>
      </c>
      <c r="H1706" s="35">
        <v>203874</v>
      </c>
      <c r="I1706" s="27">
        <v>413</v>
      </c>
      <c r="J1706" s="30">
        <v>122</v>
      </c>
      <c r="K1706" s="35">
        <f t="shared" si="182"/>
        <v>1671.0983606557377</v>
      </c>
      <c r="L1706" s="32">
        <v>35.92</v>
      </c>
      <c r="M1706" s="32">
        <v>5</v>
      </c>
      <c r="N1706" s="32">
        <v>30.1</v>
      </c>
      <c r="O1706" s="33">
        <v>0.52268000000000003</v>
      </c>
      <c r="P1706" s="34">
        <f t="shared" si="183"/>
        <v>873.44969114754099</v>
      </c>
      <c r="Q1706" s="31">
        <f t="shared" si="184"/>
        <v>7323154.0800000001</v>
      </c>
      <c r="R1706" s="36">
        <f t="shared" si="185"/>
        <v>1019370</v>
      </c>
      <c r="S1706" s="36">
        <f t="shared" si="186"/>
        <v>6136607.4000000004</v>
      </c>
      <c r="T1706" s="36">
        <f t="shared" si="187"/>
        <v>106560.86232</v>
      </c>
      <c r="U1706" s="36">
        <f t="shared" si="188"/>
        <v>178073682.33301377</v>
      </c>
    </row>
    <row r="1707" spans="1:21" s="27" customFormat="1" x14ac:dyDescent="0.2">
      <c r="A1707" s="13">
        <v>2018</v>
      </c>
      <c r="B1707" s="13" t="s">
        <v>39</v>
      </c>
      <c r="C1707" s="14"/>
      <c r="D1707" s="13" t="s">
        <v>83</v>
      </c>
      <c r="E1707" s="27" t="s">
        <v>44</v>
      </c>
      <c r="F1707" s="27" t="s">
        <v>104</v>
      </c>
      <c r="G1707" s="28" t="s">
        <v>78</v>
      </c>
      <c r="H1707" s="35">
        <v>230181</v>
      </c>
      <c r="I1707" s="27">
        <v>470</v>
      </c>
      <c r="J1707" s="30">
        <v>122</v>
      </c>
      <c r="K1707" s="35">
        <f t="shared" si="182"/>
        <v>1886.7295081967213</v>
      </c>
      <c r="L1707" s="32">
        <v>36.58</v>
      </c>
      <c r="M1707" s="32">
        <v>4.25</v>
      </c>
      <c r="N1707" s="32">
        <v>30.67</v>
      </c>
      <c r="O1707" s="33">
        <v>0.55356000000000005</v>
      </c>
      <c r="P1707" s="34">
        <f t="shared" si="183"/>
        <v>1044.4179865573772</v>
      </c>
      <c r="Q1707" s="31">
        <f t="shared" si="184"/>
        <v>8420020.9800000004</v>
      </c>
      <c r="R1707" s="36">
        <f t="shared" si="185"/>
        <v>978269.25</v>
      </c>
      <c r="S1707" s="36">
        <f t="shared" si="186"/>
        <v>7059651.2700000005</v>
      </c>
      <c r="T1707" s="36">
        <f t="shared" si="187"/>
        <v>127418.99436000001</v>
      </c>
      <c r="U1707" s="36">
        <f t="shared" si="188"/>
        <v>240405176.56376362</v>
      </c>
    </row>
    <row r="1708" spans="1:21" s="27" customFormat="1" x14ac:dyDescent="0.2">
      <c r="A1708" s="13">
        <v>2018</v>
      </c>
      <c r="B1708" s="13" t="s">
        <v>17</v>
      </c>
      <c r="C1708" s="14"/>
      <c r="D1708" s="13" t="s">
        <v>83</v>
      </c>
      <c r="E1708" s="27" t="s">
        <v>45</v>
      </c>
      <c r="F1708" s="27" t="s">
        <v>145</v>
      </c>
      <c r="G1708" s="28" t="s">
        <v>87</v>
      </c>
      <c r="H1708" s="35">
        <v>47778</v>
      </c>
      <c r="I1708" s="27">
        <v>101</v>
      </c>
      <c r="J1708" s="30">
        <v>90</v>
      </c>
      <c r="K1708" s="35">
        <f t="shared" si="182"/>
        <v>530.86666666666667</v>
      </c>
      <c r="L1708" s="32">
        <v>36.700000000000003</v>
      </c>
      <c r="M1708" s="32">
        <v>4.45</v>
      </c>
      <c r="N1708" s="32">
        <v>29.1</v>
      </c>
      <c r="O1708" s="33">
        <v>0.49940000000000001</v>
      </c>
      <c r="P1708" s="34">
        <f t="shared" si="183"/>
        <v>265.11481333333336</v>
      </c>
      <c r="Q1708" s="31">
        <f t="shared" si="184"/>
        <v>1753452.6</v>
      </c>
      <c r="R1708" s="36">
        <f t="shared" si="185"/>
        <v>212612.1</v>
      </c>
      <c r="S1708" s="36">
        <f t="shared" si="186"/>
        <v>1390339.8</v>
      </c>
      <c r="T1708" s="36">
        <f t="shared" si="187"/>
        <v>23860.333200000001</v>
      </c>
      <c r="U1708" s="36">
        <f t="shared" si="188"/>
        <v>12666655.551440001</v>
      </c>
    </row>
    <row r="1709" spans="1:21" s="27" customFormat="1" x14ac:dyDescent="0.2">
      <c r="A1709" s="13">
        <v>2018</v>
      </c>
      <c r="B1709" s="13" t="s">
        <v>17</v>
      </c>
      <c r="C1709" s="14"/>
      <c r="D1709" s="13" t="s">
        <v>83</v>
      </c>
      <c r="E1709" s="27" t="s">
        <v>45</v>
      </c>
      <c r="F1709" s="27" t="s">
        <v>145</v>
      </c>
      <c r="G1709" s="28" t="s">
        <v>87</v>
      </c>
      <c r="H1709" s="35">
        <v>34047</v>
      </c>
      <c r="I1709" s="27">
        <v>74</v>
      </c>
      <c r="J1709" s="30">
        <v>83</v>
      </c>
      <c r="K1709" s="35">
        <f t="shared" si="182"/>
        <v>410.20481927710841</v>
      </c>
      <c r="L1709" s="32">
        <v>33.4</v>
      </c>
      <c r="M1709" s="32">
        <v>4.7</v>
      </c>
      <c r="N1709" s="32">
        <v>27.2</v>
      </c>
      <c r="O1709" s="33">
        <v>0.45800000000000002</v>
      </c>
      <c r="P1709" s="34">
        <f t="shared" si="183"/>
        <v>187.87380722891567</v>
      </c>
      <c r="Q1709" s="31">
        <f t="shared" si="184"/>
        <v>1137169.8</v>
      </c>
      <c r="R1709" s="36">
        <f t="shared" si="185"/>
        <v>160020.9</v>
      </c>
      <c r="S1709" s="36">
        <f t="shared" si="186"/>
        <v>926078.4</v>
      </c>
      <c r="T1709" s="36">
        <f t="shared" si="187"/>
        <v>15593.526</v>
      </c>
      <c r="U1709" s="36">
        <f t="shared" si="188"/>
        <v>6396539.5147228921</v>
      </c>
    </row>
    <row r="1710" spans="1:21" s="27" customFormat="1" x14ac:dyDescent="0.2">
      <c r="A1710" s="13">
        <v>2018</v>
      </c>
      <c r="B1710" s="13" t="s">
        <v>17</v>
      </c>
      <c r="C1710" s="14"/>
      <c r="D1710" s="13" t="s">
        <v>83</v>
      </c>
      <c r="E1710" s="27" t="s">
        <v>45</v>
      </c>
      <c r="F1710" s="27" t="s">
        <v>145</v>
      </c>
      <c r="G1710" s="28" t="s">
        <v>87</v>
      </c>
      <c r="H1710" s="35">
        <v>89710</v>
      </c>
      <c r="I1710" s="27">
        <v>195</v>
      </c>
      <c r="J1710" s="30">
        <v>150</v>
      </c>
      <c r="K1710" s="35">
        <f t="shared" si="182"/>
        <v>598.06666666666672</v>
      </c>
      <c r="L1710" s="32">
        <v>35</v>
      </c>
      <c r="M1710" s="32">
        <v>4.22</v>
      </c>
      <c r="N1710" s="32">
        <v>31.7</v>
      </c>
      <c r="O1710" s="33">
        <v>0.53749999999999998</v>
      </c>
      <c r="P1710" s="34">
        <f t="shared" si="183"/>
        <v>321.46083333333331</v>
      </c>
      <c r="Q1710" s="31">
        <f t="shared" si="184"/>
        <v>3139850</v>
      </c>
      <c r="R1710" s="36">
        <f t="shared" si="185"/>
        <v>378576.19999999995</v>
      </c>
      <c r="S1710" s="36">
        <f t="shared" si="186"/>
        <v>2843807</v>
      </c>
      <c r="T1710" s="36">
        <f t="shared" si="187"/>
        <v>48219.125</v>
      </c>
      <c r="U1710" s="36">
        <f t="shared" si="188"/>
        <v>28838251.358333331</v>
      </c>
    </row>
    <row r="1711" spans="1:21" s="27" customFormat="1" x14ac:dyDescent="0.2">
      <c r="A1711" s="13">
        <v>2018</v>
      </c>
      <c r="B1711" s="13" t="s">
        <v>17</v>
      </c>
      <c r="C1711" s="14"/>
      <c r="D1711" s="13" t="s">
        <v>83</v>
      </c>
      <c r="E1711" s="27" t="s">
        <v>45</v>
      </c>
      <c r="F1711" s="27" t="s">
        <v>145</v>
      </c>
      <c r="G1711" s="28" t="s">
        <v>87</v>
      </c>
      <c r="H1711" s="35">
        <v>33163</v>
      </c>
      <c r="I1711" s="27">
        <v>70</v>
      </c>
      <c r="J1711" s="30">
        <v>50</v>
      </c>
      <c r="K1711" s="35">
        <f t="shared" si="182"/>
        <v>663.26</v>
      </c>
      <c r="L1711" s="32">
        <v>34</v>
      </c>
      <c r="M1711" s="32">
        <v>5</v>
      </c>
      <c r="N1711" s="32">
        <v>30.4</v>
      </c>
      <c r="O1711" s="33">
        <v>0.50349999999999995</v>
      </c>
      <c r="P1711" s="34">
        <f t="shared" si="183"/>
        <v>333.95140999999995</v>
      </c>
      <c r="Q1711" s="31">
        <f t="shared" si="184"/>
        <v>1127542</v>
      </c>
      <c r="R1711" s="36">
        <f t="shared" si="185"/>
        <v>165815</v>
      </c>
      <c r="S1711" s="36">
        <f t="shared" si="186"/>
        <v>1008155.2</v>
      </c>
      <c r="T1711" s="36">
        <f t="shared" si="187"/>
        <v>16697.570499999998</v>
      </c>
      <c r="U1711" s="36">
        <f t="shared" si="188"/>
        <v>11074830.609829998</v>
      </c>
    </row>
    <row r="1712" spans="1:21" s="27" customFormat="1" x14ac:dyDescent="0.2">
      <c r="A1712" s="13">
        <v>2018</v>
      </c>
      <c r="B1712" s="13" t="s">
        <v>17</v>
      </c>
      <c r="C1712" s="14"/>
      <c r="D1712" s="13" t="s">
        <v>83</v>
      </c>
      <c r="E1712" s="27" t="s">
        <v>45</v>
      </c>
      <c r="F1712" s="27" t="s">
        <v>145</v>
      </c>
      <c r="G1712" s="28" t="s">
        <v>87</v>
      </c>
      <c r="H1712" s="35">
        <v>41759</v>
      </c>
      <c r="I1712" s="27">
        <v>91</v>
      </c>
      <c r="J1712" s="30">
        <v>70</v>
      </c>
      <c r="K1712" s="35">
        <f t="shared" si="182"/>
        <v>596.55714285714282</v>
      </c>
      <c r="L1712" s="32">
        <v>34.6</v>
      </c>
      <c r="M1712" s="32">
        <v>4.99</v>
      </c>
      <c r="N1712" s="32">
        <v>30.8</v>
      </c>
      <c r="O1712" s="33">
        <v>0.51719999999999999</v>
      </c>
      <c r="P1712" s="34">
        <f t="shared" si="183"/>
        <v>308.5393542857143</v>
      </c>
      <c r="Q1712" s="31">
        <f t="shared" si="184"/>
        <v>1444861.4000000001</v>
      </c>
      <c r="R1712" s="36">
        <f t="shared" si="185"/>
        <v>208377.41</v>
      </c>
      <c r="S1712" s="36">
        <f t="shared" si="186"/>
        <v>1286177.2</v>
      </c>
      <c r="T1712" s="36">
        <f t="shared" si="187"/>
        <v>21597.754799999999</v>
      </c>
      <c r="U1712" s="36">
        <f t="shared" si="188"/>
        <v>12884294.895617144</v>
      </c>
    </row>
    <row r="1713" spans="1:21" s="27" customFormat="1" x14ac:dyDescent="0.2">
      <c r="A1713" s="13">
        <v>2018</v>
      </c>
      <c r="B1713" s="13" t="s">
        <v>39</v>
      </c>
      <c r="C1713" s="14">
        <v>4.8</v>
      </c>
      <c r="D1713" s="13" t="s">
        <v>83</v>
      </c>
      <c r="E1713" s="27" t="s">
        <v>44</v>
      </c>
      <c r="F1713" s="27" t="s">
        <v>21</v>
      </c>
      <c r="G1713" s="28" t="s">
        <v>99</v>
      </c>
      <c r="H1713" s="35">
        <v>81926</v>
      </c>
      <c r="I1713" s="27">
        <v>168</v>
      </c>
      <c r="J1713" s="30">
        <v>120</v>
      </c>
      <c r="K1713" s="35">
        <f t="shared" si="182"/>
        <v>682.7166666666667</v>
      </c>
      <c r="L1713" s="32">
        <v>34.200000000000003</v>
      </c>
      <c r="M1713" s="32">
        <v>4.0199999999999996</v>
      </c>
      <c r="N1713" s="32">
        <v>30</v>
      </c>
      <c r="O1713" s="33">
        <v>0.52839999999999998</v>
      </c>
      <c r="P1713" s="34">
        <f t="shared" si="183"/>
        <v>360.7474866666667</v>
      </c>
      <c r="Q1713" s="31">
        <f t="shared" si="184"/>
        <v>2801869.2</v>
      </c>
      <c r="R1713" s="36">
        <f t="shared" si="185"/>
        <v>329342.51999999996</v>
      </c>
      <c r="S1713" s="36">
        <f t="shared" si="186"/>
        <v>2457780</v>
      </c>
      <c r="T1713" s="36">
        <f t="shared" si="187"/>
        <v>43289.698400000001</v>
      </c>
      <c r="U1713" s="36">
        <f t="shared" si="188"/>
        <v>29554598.592653338</v>
      </c>
    </row>
    <row r="1714" spans="1:21" s="27" customFormat="1" x14ac:dyDescent="0.2">
      <c r="A1714" s="13">
        <v>2018</v>
      </c>
      <c r="B1714" s="13" t="s">
        <v>39</v>
      </c>
      <c r="C1714" s="14">
        <v>2</v>
      </c>
      <c r="D1714" s="13" t="s">
        <v>83</v>
      </c>
      <c r="E1714" s="27" t="s">
        <v>44</v>
      </c>
      <c r="F1714" s="27" t="s">
        <v>21</v>
      </c>
      <c r="G1714" s="28" t="s">
        <v>86</v>
      </c>
      <c r="H1714" s="35">
        <v>183615</v>
      </c>
      <c r="I1714" s="27">
        <v>372</v>
      </c>
      <c r="J1714" s="30">
        <v>180</v>
      </c>
      <c r="K1714" s="35">
        <f t="shared" si="182"/>
        <v>1020.0833333333334</v>
      </c>
      <c r="L1714" s="32">
        <v>35</v>
      </c>
      <c r="M1714" s="32">
        <v>4.3899999999999997</v>
      </c>
      <c r="N1714" s="32">
        <v>31.1</v>
      </c>
      <c r="O1714" s="33">
        <v>0.51890000000000003</v>
      </c>
      <c r="P1714" s="34">
        <f t="shared" si="183"/>
        <v>529.32124166666665</v>
      </c>
      <c r="Q1714" s="31">
        <f t="shared" si="184"/>
        <v>6426525</v>
      </c>
      <c r="R1714" s="36">
        <f t="shared" si="185"/>
        <v>806069.85</v>
      </c>
      <c r="S1714" s="36">
        <f t="shared" si="186"/>
        <v>5710426.5</v>
      </c>
      <c r="T1714" s="36">
        <f t="shared" si="187"/>
        <v>95277.823499999999</v>
      </c>
      <c r="U1714" s="36">
        <f t="shared" si="188"/>
        <v>97191319.788625002</v>
      </c>
    </row>
    <row r="1715" spans="1:21" s="27" customFormat="1" x14ac:dyDescent="0.2">
      <c r="A1715" s="13">
        <v>2018</v>
      </c>
      <c r="B1715" s="13" t="s">
        <v>39</v>
      </c>
      <c r="C1715" s="14">
        <v>2</v>
      </c>
      <c r="D1715" s="13" t="s">
        <v>83</v>
      </c>
      <c r="E1715" s="27" t="s">
        <v>44</v>
      </c>
      <c r="F1715" s="27" t="s">
        <v>21</v>
      </c>
      <c r="G1715" s="28" t="s">
        <v>87</v>
      </c>
      <c r="H1715" s="35">
        <v>121029</v>
      </c>
      <c r="I1715" s="27">
        <v>247</v>
      </c>
      <c r="J1715" s="30">
        <v>120</v>
      </c>
      <c r="K1715" s="35">
        <f t="shared" si="182"/>
        <v>1008.575</v>
      </c>
      <c r="L1715" s="32">
        <v>34.700000000000003</v>
      </c>
      <c r="M1715" s="32">
        <v>4.3099999999999996</v>
      </c>
      <c r="N1715" s="32">
        <v>30.6</v>
      </c>
      <c r="O1715" s="33">
        <v>0.50680000000000003</v>
      </c>
      <c r="P1715" s="34">
        <f t="shared" si="183"/>
        <v>511.14581000000004</v>
      </c>
      <c r="Q1715" s="31">
        <f t="shared" si="184"/>
        <v>4199706.3000000007</v>
      </c>
      <c r="R1715" s="36">
        <f t="shared" si="185"/>
        <v>521634.98999999993</v>
      </c>
      <c r="S1715" s="36">
        <f t="shared" si="186"/>
        <v>3703487.4000000004</v>
      </c>
      <c r="T1715" s="36">
        <f t="shared" si="187"/>
        <v>61337.497200000005</v>
      </c>
      <c r="U1715" s="36">
        <f t="shared" si="188"/>
        <v>61863466.238490008</v>
      </c>
    </row>
    <row r="1716" spans="1:21" s="27" customFormat="1" x14ac:dyDescent="0.2">
      <c r="A1716" s="13">
        <v>2018</v>
      </c>
      <c r="B1716" s="13" t="s">
        <v>39</v>
      </c>
      <c r="C1716" s="14">
        <v>2.5</v>
      </c>
      <c r="D1716" s="13" t="s">
        <v>83</v>
      </c>
      <c r="E1716" s="27" t="s">
        <v>44</v>
      </c>
      <c r="F1716" s="27" t="s">
        <v>21</v>
      </c>
      <c r="G1716" s="28" t="s">
        <v>78</v>
      </c>
      <c r="H1716" s="35">
        <v>174609</v>
      </c>
      <c r="I1716" s="27">
        <v>360</v>
      </c>
      <c r="J1716" s="30">
        <v>120</v>
      </c>
      <c r="K1716" s="35">
        <f t="shared" si="182"/>
        <v>1455.075</v>
      </c>
      <c r="L1716" s="32">
        <v>35.9</v>
      </c>
      <c r="M1716" s="32">
        <v>4.22</v>
      </c>
      <c r="N1716" s="32">
        <v>29.2</v>
      </c>
      <c r="O1716" s="33">
        <v>0.54220000000000002</v>
      </c>
      <c r="P1716" s="34">
        <f t="shared" si="183"/>
        <v>788.94166500000006</v>
      </c>
      <c r="Q1716" s="31">
        <f t="shared" si="184"/>
        <v>6268463.0999999996</v>
      </c>
      <c r="R1716" s="36">
        <f t="shared" si="185"/>
        <v>736849.98</v>
      </c>
      <c r="S1716" s="36">
        <f t="shared" si="186"/>
        <v>5098582.8</v>
      </c>
      <c r="T1716" s="36">
        <f t="shared" si="187"/>
        <v>94672.999800000005</v>
      </c>
      <c r="U1716" s="36">
        <f t="shared" si="188"/>
        <v>137756315.18398502</v>
      </c>
    </row>
    <row r="1717" spans="1:21" s="27" customFormat="1" x14ac:dyDescent="0.2">
      <c r="A1717" s="13">
        <v>2019</v>
      </c>
      <c r="B1717" s="13" t="s">
        <v>17</v>
      </c>
      <c r="C1717" s="14"/>
      <c r="D1717" s="13" t="s">
        <v>83</v>
      </c>
      <c r="E1717" s="27" t="s">
        <v>44</v>
      </c>
      <c r="F1717" s="27" t="s">
        <v>146</v>
      </c>
      <c r="G1717" s="28" t="s">
        <v>147</v>
      </c>
      <c r="H1717" s="35">
        <v>33162</v>
      </c>
      <c r="I1717" s="27">
        <v>63</v>
      </c>
      <c r="J1717" s="30">
        <v>119</v>
      </c>
      <c r="K1717" s="35">
        <f t="shared" si="182"/>
        <v>278.67226890756302</v>
      </c>
      <c r="L1717" s="32">
        <v>35.03</v>
      </c>
      <c r="M1717" s="32">
        <v>4.5999999999999996</v>
      </c>
      <c r="N1717" s="32">
        <v>29.72</v>
      </c>
      <c r="O1717" s="33">
        <v>0.53798800000000002</v>
      </c>
      <c r="P1717" s="34">
        <f t="shared" si="183"/>
        <v>149.92233660504203</v>
      </c>
      <c r="Q1717" s="31">
        <f t="shared" si="184"/>
        <v>1161664.8600000001</v>
      </c>
      <c r="R1717" s="36">
        <f t="shared" si="185"/>
        <v>152545.19999999998</v>
      </c>
      <c r="S1717" s="36">
        <f t="shared" si="186"/>
        <v>985574.64</v>
      </c>
      <c r="T1717" s="36">
        <f t="shared" si="187"/>
        <v>17840.758056000002</v>
      </c>
      <c r="U1717" s="36">
        <f t="shared" si="188"/>
        <v>4971724.5264964039</v>
      </c>
    </row>
    <row r="1718" spans="1:21" s="27" customFormat="1" x14ac:dyDescent="0.2">
      <c r="A1718" s="13">
        <v>2019</v>
      </c>
      <c r="B1718" s="13" t="s">
        <v>17</v>
      </c>
      <c r="C1718" s="14"/>
      <c r="D1718" s="13" t="s">
        <v>83</v>
      </c>
      <c r="E1718" s="27" t="s">
        <v>44</v>
      </c>
      <c r="F1718" s="27" t="s">
        <v>138</v>
      </c>
      <c r="G1718" s="28" t="s">
        <v>147</v>
      </c>
      <c r="H1718" s="35">
        <v>62012</v>
      </c>
      <c r="I1718" s="27">
        <v>132</v>
      </c>
      <c r="J1718" s="30">
        <v>210</v>
      </c>
      <c r="K1718" s="35">
        <f t="shared" si="182"/>
        <v>295.29523809523812</v>
      </c>
      <c r="L1718" s="32">
        <v>35.46</v>
      </c>
      <c r="M1718" s="32">
        <v>4.72</v>
      </c>
      <c r="N1718" s="32">
        <v>32.229999999999997</v>
      </c>
      <c r="O1718" s="33">
        <v>0.55470799999999998</v>
      </c>
      <c r="P1718" s="34">
        <f t="shared" si="183"/>
        <v>163.80263093333332</v>
      </c>
      <c r="Q1718" s="31">
        <f t="shared" si="184"/>
        <v>2198945.52</v>
      </c>
      <c r="R1718" s="36">
        <f t="shared" si="185"/>
        <v>292696.63999999996</v>
      </c>
      <c r="S1718" s="36">
        <f t="shared" si="186"/>
        <v>1998646.7599999998</v>
      </c>
      <c r="T1718" s="36">
        <f t="shared" si="187"/>
        <v>34398.552495999997</v>
      </c>
      <c r="U1718" s="36">
        <f t="shared" si="188"/>
        <v>10157728.749437865</v>
      </c>
    </row>
    <row r="1719" spans="1:21" s="27" customFormat="1" x14ac:dyDescent="0.2">
      <c r="A1719" s="13">
        <v>2019</v>
      </c>
      <c r="B1719" s="13" t="s">
        <v>50</v>
      </c>
      <c r="C1719" s="14"/>
      <c r="D1719" s="13" t="s">
        <v>83</v>
      </c>
      <c r="E1719" s="27" t="s">
        <v>44</v>
      </c>
      <c r="F1719" s="27" t="s">
        <v>69</v>
      </c>
      <c r="G1719" s="28" t="s">
        <v>148</v>
      </c>
      <c r="H1719" s="35">
        <v>45107</v>
      </c>
      <c r="I1719" s="27">
        <v>90</v>
      </c>
      <c r="J1719" s="30">
        <v>60</v>
      </c>
      <c r="K1719" s="35">
        <f t="shared" si="182"/>
        <v>751.7833333333333</v>
      </c>
      <c r="L1719" s="32">
        <v>35.200000000000003</v>
      </c>
      <c r="M1719" s="32">
        <v>4.43</v>
      </c>
      <c r="N1719" s="32">
        <v>28.8</v>
      </c>
      <c r="O1719" s="33">
        <v>0.51680000000000004</v>
      </c>
      <c r="P1719" s="34">
        <f t="shared" si="183"/>
        <v>388.52162666666669</v>
      </c>
      <c r="Q1719" s="31">
        <f t="shared" si="184"/>
        <v>1587766.4000000001</v>
      </c>
      <c r="R1719" s="36">
        <f t="shared" si="185"/>
        <v>199824.00999999998</v>
      </c>
      <c r="S1719" s="36">
        <f t="shared" si="186"/>
        <v>1299081.6000000001</v>
      </c>
      <c r="T1719" s="36">
        <f t="shared" si="187"/>
        <v>23311.297600000002</v>
      </c>
      <c r="U1719" s="36">
        <f t="shared" si="188"/>
        <v>17525045.014053334</v>
      </c>
    </row>
    <row r="1720" spans="1:21" s="27" customFormat="1" x14ac:dyDescent="0.2">
      <c r="A1720" s="13">
        <v>2019</v>
      </c>
      <c r="B1720" s="13" t="s">
        <v>50</v>
      </c>
      <c r="C1720" s="14"/>
      <c r="D1720" s="13" t="s">
        <v>83</v>
      </c>
      <c r="E1720" s="27" t="s">
        <v>44</v>
      </c>
      <c r="F1720" s="27" t="s">
        <v>69</v>
      </c>
      <c r="G1720" s="28" t="s">
        <v>148</v>
      </c>
      <c r="H1720" s="35">
        <v>63380</v>
      </c>
      <c r="I1720" s="27">
        <v>131</v>
      </c>
      <c r="J1720" s="30">
        <v>80</v>
      </c>
      <c r="K1720" s="35">
        <f t="shared" si="182"/>
        <v>792.25</v>
      </c>
      <c r="L1720" s="32">
        <v>35.799999999999997</v>
      </c>
      <c r="M1720" s="32">
        <v>4.3600000000000003</v>
      </c>
      <c r="N1720" s="32">
        <v>29.8</v>
      </c>
      <c r="O1720" s="33">
        <v>0.53269999999999995</v>
      </c>
      <c r="P1720" s="34">
        <f t="shared" si="183"/>
        <v>422.03157499999998</v>
      </c>
      <c r="Q1720" s="31">
        <f t="shared" si="184"/>
        <v>2269004</v>
      </c>
      <c r="R1720" s="36">
        <f t="shared" si="185"/>
        <v>276336.80000000005</v>
      </c>
      <c r="S1720" s="36">
        <f t="shared" si="186"/>
        <v>1888724</v>
      </c>
      <c r="T1720" s="36">
        <f t="shared" si="187"/>
        <v>33762.525999999998</v>
      </c>
      <c r="U1720" s="36">
        <f t="shared" si="188"/>
        <v>26748361.223499998</v>
      </c>
    </row>
    <row r="1721" spans="1:21" s="27" customFormat="1" x14ac:dyDescent="0.2">
      <c r="A1721" s="13">
        <v>2019</v>
      </c>
      <c r="B1721" s="13" t="s">
        <v>17</v>
      </c>
      <c r="C1721" s="14"/>
      <c r="D1721" s="13" t="s">
        <v>83</v>
      </c>
      <c r="E1721" s="27" t="s">
        <v>44</v>
      </c>
      <c r="F1721" s="27" t="s">
        <v>69</v>
      </c>
      <c r="G1721" s="28" t="s">
        <v>103</v>
      </c>
      <c r="H1721" s="35">
        <v>14697</v>
      </c>
      <c r="I1721" s="27">
        <v>29</v>
      </c>
      <c r="J1721" s="30">
        <v>37</v>
      </c>
      <c r="K1721" s="35">
        <f t="shared" si="182"/>
        <v>397.2162162162162</v>
      </c>
      <c r="L1721" s="32">
        <v>35.799999999999997</v>
      </c>
      <c r="M1721" s="32">
        <v>4.71</v>
      </c>
      <c r="N1721" s="32">
        <v>32</v>
      </c>
      <c r="O1721" s="33">
        <v>0.4899</v>
      </c>
      <c r="P1721" s="34">
        <f t="shared" si="183"/>
        <v>194.59622432432434</v>
      </c>
      <c r="Q1721" s="31">
        <f t="shared" si="184"/>
        <v>526152.6</v>
      </c>
      <c r="R1721" s="36">
        <f t="shared" si="185"/>
        <v>69222.87</v>
      </c>
      <c r="S1721" s="36">
        <f t="shared" si="186"/>
        <v>470304</v>
      </c>
      <c r="T1721" s="36">
        <f t="shared" si="187"/>
        <v>7200.0603000000001</v>
      </c>
      <c r="U1721" s="36">
        <f t="shared" si="188"/>
        <v>2859980.708894595</v>
      </c>
    </row>
    <row r="1722" spans="1:21" s="27" customFormat="1" x14ac:dyDescent="0.2">
      <c r="A1722" s="13">
        <v>2019</v>
      </c>
      <c r="B1722" s="13" t="s">
        <v>50</v>
      </c>
      <c r="C1722" s="14"/>
      <c r="D1722" s="13" t="s">
        <v>83</v>
      </c>
      <c r="E1722" s="27" t="s">
        <v>44</v>
      </c>
      <c r="F1722" s="27" t="s">
        <v>69</v>
      </c>
      <c r="G1722" s="28" t="s">
        <v>149</v>
      </c>
      <c r="H1722" s="35">
        <v>41144</v>
      </c>
      <c r="I1722" s="27">
        <v>84</v>
      </c>
      <c r="J1722" s="30">
        <v>50</v>
      </c>
      <c r="K1722" s="35">
        <f t="shared" si="182"/>
        <v>822.88</v>
      </c>
      <c r="L1722" s="32">
        <v>35.200000000000003</v>
      </c>
      <c r="M1722" s="32">
        <v>4.21</v>
      </c>
      <c r="N1722" s="32">
        <v>31.9</v>
      </c>
      <c r="O1722" s="33">
        <v>0.4541</v>
      </c>
      <c r="P1722" s="34">
        <f t="shared" si="183"/>
        <v>373.66980799999999</v>
      </c>
      <c r="Q1722" s="31">
        <f t="shared" si="184"/>
        <v>1448268.8</v>
      </c>
      <c r="R1722" s="36">
        <f t="shared" si="185"/>
        <v>173216.24</v>
      </c>
      <c r="S1722" s="36">
        <f t="shared" si="186"/>
        <v>1312493.5999999999</v>
      </c>
      <c r="T1722" s="36">
        <f t="shared" si="187"/>
        <v>18683.490399999999</v>
      </c>
      <c r="U1722" s="36">
        <f t="shared" si="188"/>
        <v>15374270.580351999</v>
      </c>
    </row>
    <row r="1723" spans="1:21" s="27" customFormat="1" x14ac:dyDescent="0.2">
      <c r="A1723" s="13">
        <v>2019</v>
      </c>
      <c r="B1723" s="13" t="s">
        <v>50</v>
      </c>
      <c r="C1723" s="14"/>
      <c r="D1723" s="13" t="s">
        <v>83</v>
      </c>
      <c r="E1723" s="27" t="s">
        <v>44</v>
      </c>
      <c r="F1723" s="27" t="s">
        <v>69</v>
      </c>
      <c r="G1723" s="28" t="s">
        <v>130</v>
      </c>
      <c r="H1723" s="35">
        <v>32312</v>
      </c>
      <c r="I1723" s="27">
        <v>68</v>
      </c>
      <c r="J1723" s="30">
        <v>40</v>
      </c>
      <c r="K1723" s="35">
        <f t="shared" si="182"/>
        <v>807.8</v>
      </c>
      <c r="L1723" s="32">
        <v>35.9</v>
      </c>
      <c r="M1723" s="32">
        <v>4.25</v>
      </c>
      <c r="N1723" s="32">
        <v>31.6</v>
      </c>
      <c r="O1723" s="33">
        <v>0.56010000000000004</v>
      </c>
      <c r="P1723" s="34">
        <f t="shared" si="183"/>
        <v>452.44878000000006</v>
      </c>
      <c r="Q1723" s="31">
        <f t="shared" si="184"/>
        <v>1160000.8</v>
      </c>
      <c r="R1723" s="36">
        <f t="shared" si="185"/>
        <v>137326</v>
      </c>
      <c r="S1723" s="36">
        <f t="shared" si="186"/>
        <v>1021059.2000000001</v>
      </c>
      <c r="T1723" s="36">
        <f t="shared" si="187"/>
        <v>18097.951200000003</v>
      </c>
      <c r="U1723" s="36">
        <f t="shared" si="188"/>
        <v>14619524.979360001</v>
      </c>
    </row>
    <row r="1724" spans="1:21" s="27" customFormat="1" x14ac:dyDescent="0.2">
      <c r="A1724" s="13">
        <v>2019</v>
      </c>
      <c r="B1724" s="13" t="s">
        <v>50</v>
      </c>
      <c r="C1724" s="14"/>
      <c r="D1724" s="13" t="s">
        <v>83</v>
      </c>
      <c r="E1724" s="27" t="s">
        <v>44</v>
      </c>
      <c r="F1724" s="27" t="s">
        <v>69</v>
      </c>
      <c r="G1724" s="28" t="s">
        <v>130</v>
      </c>
      <c r="H1724" s="35">
        <v>26009</v>
      </c>
      <c r="I1724" s="27">
        <v>54</v>
      </c>
      <c r="J1724" s="30">
        <v>26</v>
      </c>
      <c r="K1724" s="35">
        <f t="shared" si="182"/>
        <v>1000.3461538461538</v>
      </c>
      <c r="L1724" s="32">
        <v>37</v>
      </c>
      <c r="M1724" s="32">
        <v>4.13</v>
      </c>
      <c r="N1724" s="32">
        <v>31.6</v>
      </c>
      <c r="O1724" s="33">
        <v>0.56810000000000005</v>
      </c>
      <c r="P1724" s="34">
        <f t="shared" si="183"/>
        <v>568.29665</v>
      </c>
      <c r="Q1724" s="31">
        <f t="shared" si="184"/>
        <v>962333</v>
      </c>
      <c r="R1724" s="36">
        <f t="shared" si="185"/>
        <v>107417.17</v>
      </c>
      <c r="S1724" s="36">
        <f t="shared" si="186"/>
        <v>821884.4</v>
      </c>
      <c r="T1724" s="36">
        <f t="shared" si="187"/>
        <v>14775.7129</v>
      </c>
      <c r="U1724" s="36">
        <f t="shared" si="188"/>
        <v>14780827.56985</v>
      </c>
    </row>
    <row r="1725" spans="1:21" s="27" customFormat="1" x14ac:dyDescent="0.2">
      <c r="A1725" s="13">
        <v>2019</v>
      </c>
      <c r="B1725" s="13" t="s">
        <v>17</v>
      </c>
      <c r="C1725" s="14"/>
      <c r="D1725" s="13" t="s">
        <v>83</v>
      </c>
      <c r="E1725" s="27" t="s">
        <v>44</v>
      </c>
      <c r="F1725" s="27" t="s">
        <v>138</v>
      </c>
      <c r="G1725" s="28" t="s">
        <v>148</v>
      </c>
      <c r="H1725" s="35">
        <v>40900</v>
      </c>
      <c r="I1725" s="27">
        <v>86</v>
      </c>
      <c r="J1725" s="30">
        <v>98</v>
      </c>
      <c r="K1725" s="35">
        <f t="shared" si="182"/>
        <v>417.34693877551018</v>
      </c>
      <c r="L1725" s="32">
        <v>34.32</v>
      </c>
      <c r="M1725" s="32">
        <v>4.1100000000000003</v>
      </c>
      <c r="N1725" s="32">
        <v>28.96</v>
      </c>
      <c r="O1725" s="33">
        <v>0.50408500000000001</v>
      </c>
      <c r="P1725" s="34">
        <f t="shared" si="183"/>
        <v>210.37833163265304</v>
      </c>
      <c r="Q1725" s="31">
        <f t="shared" si="184"/>
        <v>1403688</v>
      </c>
      <c r="R1725" s="36">
        <f t="shared" si="185"/>
        <v>168099</v>
      </c>
      <c r="S1725" s="36">
        <f t="shared" si="186"/>
        <v>1184464</v>
      </c>
      <c r="T1725" s="36">
        <f t="shared" si="187"/>
        <v>20617.076499999999</v>
      </c>
      <c r="U1725" s="36">
        <f t="shared" si="188"/>
        <v>8604473.7637755089</v>
      </c>
    </row>
    <row r="1726" spans="1:21" s="27" customFormat="1" x14ac:dyDescent="0.2">
      <c r="A1726" s="13">
        <v>2019</v>
      </c>
      <c r="B1726" s="13" t="s">
        <v>17</v>
      </c>
      <c r="C1726" s="14"/>
      <c r="D1726" s="13" t="s">
        <v>83</v>
      </c>
      <c r="E1726" s="27" t="s">
        <v>44</v>
      </c>
      <c r="F1726" s="27" t="s">
        <v>138</v>
      </c>
      <c r="G1726" s="28" t="s">
        <v>148</v>
      </c>
      <c r="H1726" s="35">
        <v>27778</v>
      </c>
      <c r="I1726" s="27">
        <v>59</v>
      </c>
      <c r="J1726" s="30">
        <v>97</v>
      </c>
      <c r="K1726" s="35">
        <f t="shared" si="182"/>
        <v>286.37113402061857</v>
      </c>
      <c r="L1726" s="32">
        <v>34.340000000000003</v>
      </c>
      <c r="M1726" s="32">
        <v>4.18</v>
      </c>
      <c r="N1726" s="32">
        <v>29.07</v>
      </c>
      <c r="O1726" s="33">
        <v>0.51632299999999998</v>
      </c>
      <c r="P1726" s="34">
        <f t="shared" si="183"/>
        <v>147.86000303092783</v>
      </c>
      <c r="Q1726" s="31">
        <f t="shared" si="184"/>
        <v>953896.52000000014</v>
      </c>
      <c r="R1726" s="36">
        <f t="shared" si="185"/>
        <v>116112.04</v>
      </c>
      <c r="S1726" s="36">
        <f t="shared" si="186"/>
        <v>807506.46</v>
      </c>
      <c r="T1726" s="36">
        <f t="shared" si="187"/>
        <v>14342.420294</v>
      </c>
      <c r="U1726" s="36">
        <f t="shared" si="188"/>
        <v>4107255.1641931133</v>
      </c>
    </row>
    <row r="1727" spans="1:21" s="27" customFormat="1" x14ac:dyDescent="0.2">
      <c r="A1727" s="13">
        <v>2019</v>
      </c>
      <c r="B1727" s="13" t="s">
        <v>17</v>
      </c>
      <c r="C1727" s="14"/>
      <c r="D1727" s="13" t="s">
        <v>83</v>
      </c>
      <c r="E1727" s="27" t="s">
        <v>44</v>
      </c>
      <c r="F1727" s="27" t="s">
        <v>146</v>
      </c>
      <c r="G1727" s="28" t="s">
        <v>130</v>
      </c>
      <c r="H1727" s="35">
        <v>27119</v>
      </c>
      <c r="I1727" s="27">
        <v>60</v>
      </c>
      <c r="J1727" s="30">
        <v>117</v>
      </c>
      <c r="K1727" s="35">
        <f t="shared" si="182"/>
        <v>231.7863247863248</v>
      </c>
      <c r="L1727" s="32">
        <v>33.72</v>
      </c>
      <c r="M1727" s="32">
        <v>4.46</v>
      </c>
      <c r="N1727" s="32">
        <v>29.48</v>
      </c>
      <c r="O1727" s="33">
        <v>0.52147900000000003</v>
      </c>
      <c r="P1727" s="34">
        <f t="shared" si="183"/>
        <v>120.87170086324787</v>
      </c>
      <c r="Q1727" s="31">
        <f t="shared" si="184"/>
        <v>914452.67999999993</v>
      </c>
      <c r="R1727" s="36">
        <f t="shared" si="185"/>
        <v>120950.74</v>
      </c>
      <c r="S1727" s="36">
        <f t="shared" si="186"/>
        <v>799468.12</v>
      </c>
      <c r="T1727" s="36">
        <f t="shared" si="187"/>
        <v>14141.989001</v>
      </c>
      <c r="U1727" s="36">
        <f t="shared" si="188"/>
        <v>3277919.6557104187</v>
      </c>
    </row>
    <row r="1728" spans="1:21" s="27" customFormat="1" x14ac:dyDescent="0.2">
      <c r="A1728" s="13">
        <v>2019</v>
      </c>
      <c r="B1728" s="13" t="s">
        <v>17</v>
      </c>
      <c r="C1728" s="14"/>
      <c r="D1728" s="13" t="s">
        <v>83</v>
      </c>
      <c r="E1728" s="27" t="s">
        <v>44</v>
      </c>
      <c r="F1728" s="27" t="s">
        <v>138</v>
      </c>
      <c r="G1728" s="28" t="s">
        <v>148</v>
      </c>
      <c r="H1728" s="35">
        <v>40600</v>
      </c>
      <c r="I1728" s="27">
        <v>88</v>
      </c>
      <c r="J1728" s="30">
        <v>125</v>
      </c>
      <c r="K1728" s="35">
        <f t="shared" si="182"/>
        <v>324.8</v>
      </c>
      <c r="L1728" s="32">
        <v>34.71</v>
      </c>
      <c r="M1728" s="32">
        <v>4.42</v>
      </c>
      <c r="N1728" s="32">
        <v>28.71</v>
      </c>
      <c r="O1728" s="33">
        <v>0.542076</v>
      </c>
      <c r="P1728" s="34">
        <f t="shared" si="183"/>
        <v>176.06628480000001</v>
      </c>
      <c r="Q1728" s="31">
        <f t="shared" si="184"/>
        <v>1409226</v>
      </c>
      <c r="R1728" s="36">
        <f t="shared" si="185"/>
        <v>179452</v>
      </c>
      <c r="S1728" s="36">
        <f t="shared" si="186"/>
        <v>1165626</v>
      </c>
      <c r="T1728" s="36">
        <f t="shared" si="187"/>
        <v>22008.285599999999</v>
      </c>
      <c r="U1728" s="36">
        <f t="shared" si="188"/>
        <v>7148291.1628800007</v>
      </c>
    </row>
    <row r="1729" spans="1:21" s="27" customFormat="1" x14ac:dyDescent="0.2">
      <c r="A1729" s="13">
        <v>2019</v>
      </c>
      <c r="B1729" s="13" t="s">
        <v>117</v>
      </c>
      <c r="C1729" s="14"/>
      <c r="D1729" s="13" t="s">
        <v>83</v>
      </c>
      <c r="E1729" s="27" t="s">
        <v>44</v>
      </c>
      <c r="F1729" s="27" t="s">
        <v>63</v>
      </c>
      <c r="G1729" s="28" t="s">
        <v>130</v>
      </c>
      <c r="H1729" s="35">
        <v>45826</v>
      </c>
      <c r="I1729" s="27">
        <v>90</v>
      </c>
      <c r="J1729" s="30">
        <v>40</v>
      </c>
      <c r="K1729" s="35">
        <f t="shared" si="182"/>
        <v>1145.6500000000001</v>
      </c>
      <c r="L1729" s="32">
        <v>38</v>
      </c>
      <c r="M1729" s="32">
        <v>3.97</v>
      </c>
      <c r="N1729" s="32">
        <v>33.5</v>
      </c>
      <c r="O1729" s="33">
        <v>0.57299999999999995</v>
      </c>
      <c r="P1729" s="34">
        <f t="shared" si="183"/>
        <v>656.45744999999999</v>
      </c>
      <c r="Q1729" s="31">
        <f t="shared" si="184"/>
        <v>1741388</v>
      </c>
      <c r="R1729" s="36">
        <f t="shared" si="185"/>
        <v>181929.22</v>
      </c>
      <c r="S1729" s="36">
        <f t="shared" si="186"/>
        <v>1535171</v>
      </c>
      <c r="T1729" s="36">
        <f t="shared" si="187"/>
        <v>26258.297999999999</v>
      </c>
      <c r="U1729" s="36">
        <f t="shared" si="188"/>
        <v>30082819.103700001</v>
      </c>
    </row>
    <row r="1730" spans="1:21" s="27" customFormat="1" x14ac:dyDescent="0.2">
      <c r="A1730" s="13">
        <v>2019</v>
      </c>
      <c r="B1730" s="13" t="s">
        <v>117</v>
      </c>
      <c r="C1730" s="14"/>
      <c r="D1730" s="13" t="s">
        <v>83</v>
      </c>
      <c r="E1730" s="27" t="s">
        <v>44</v>
      </c>
      <c r="F1730" s="27" t="s">
        <v>63</v>
      </c>
      <c r="G1730" s="28" t="s">
        <v>148</v>
      </c>
      <c r="H1730" s="35">
        <v>45437</v>
      </c>
      <c r="I1730" s="27">
        <v>91</v>
      </c>
      <c r="J1730" s="30">
        <v>43</v>
      </c>
      <c r="K1730" s="35">
        <f t="shared" si="182"/>
        <v>1056.6744186046512</v>
      </c>
      <c r="L1730" s="32">
        <v>37.6</v>
      </c>
      <c r="M1730" s="32">
        <v>3.94</v>
      </c>
      <c r="N1730" s="32">
        <v>30.5</v>
      </c>
      <c r="O1730" s="33">
        <v>0.56869999999999998</v>
      </c>
      <c r="P1730" s="34">
        <f t="shared" si="183"/>
        <v>600.9307418604651</v>
      </c>
      <c r="Q1730" s="31">
        <f t="shared" si="184"/>
        <v>1708431.2</v>
      </c>
      <c r="R1730" s="36">
        <f t="shared" si="185"/>
        <v>179021.78</v>
      </c>
      <c r="S1730" s="36">
        <f t="shared" si="186"/>
        <v>1385828.5</v>
      </c>
      <c r="T1730" s="36">
        <f t="shared" si="187"/>
        <v>25840.0219</v>
      </c>
      <c r="U1730" s="36">
        <f t="shared" si="188"/>
        <v>27304490.117913954</v>
      </c>
    </row>
    <row r="1731" spans="1:21" s="27" customFormat="1" x14ac:dyDescent="0.2">
      <c r="A1731" s="13">
        <v>2019</v>
      </c>
      <c r="B1731" s="13" t="s">
        <v>117</v>
      </c>
      <c r="C1731" s="14"/>
      <c r="D1731" s="13" t="s">
        <v>83</v>
      </c>
      <c r="E1731" s="27" t="s">
        <v>44</v>
      </c>
      <c r="F1731" s="27" t="s">
        <v>63</v>
      </c>
      <c r="G1731" s="28" t="s">
        <v>148</v>
      </c>
      <c r="H1731" s="35">
        <v>39188</v>
      </c>
      <c r="I1731" s="27">
        <v>77</v>
      </c>
      <c r="J1731" s="30">
        <v>46</v>
      </c>
      <c r="K1731" s="35">
        <f t="shared" ref="K1731:K1785" si="189">IF(J1731="",0,H1731/J1731)</f>
        <v>851.91304347826087</v>
      </c>
      <c r="L1731" s="32">
        <v>37</v>
      </c>
      <c r="M1731" s="32">
        <v>4.01</v>
      </c>
      <c r="N1731" s="32">
        <v>30.6</v>
      </c>
      <c r="O1731" s="33">
        <v>0.56530000000000002</v>
      </c>
      <c r="P1731" s="34">
        <f t="shared" ref="P1731:P1785" si="190">IF(J1731="",0,O1731*H1731/J1731)</f>
        <v>481.58644347826083</v>
      </c>
      <c r="Q1731" s="31">
        <f t="shared" ref="Q1731:Q1785" si="191">$H1731*L1731</f>
        <v>1449956</v>
      </c>
      <c r="R1731" s="36">
        <f t="shared" ref="R1731:R1785" si="192">$H1731*M1731</f>
        <v>157143.88</v>
      </c>
      <c r="S1731" s="36">
        <f t="shared" ref="S1731:S1785" si="193">$H1731*N1731</f>
        <v>1199152.8</v>
      </c>
      <c r="T1731" s="36">
        <f t="shared" ref="T1731:T1785" si="194">$H1731*O1731</f>
        <v>22152.9764</v>
      </c>
      <c r="U1731" s="36">
        <f t="shared" ref="U1731:U1785" si="195">$H1731*P1731</f>
        <v>18872409.547026087</v>
      </c>
    </row>
    <row r="1732" spans="1:21" s="27" customFormat="1" x14ac:dyDescent="0.2">
      <c r="A1732" s="13">
        <v>2019</v>
      </c>
      <c r="B1732" s="13" t="s">
        <v>50</v>
      </c>
      <c r="C1732" s="14"/>
      <c r="D1732" s="13" t="s">
        <v>83</v>
      </c>
      <c r="E1732" s="27" t="s">
        <v>44</v>
      </c>
      <c r="F1732" s="27" t="s">
        <v>63</v>
      </c>
      <c r="G1732" s="28" t="s">
        <v>130</v>
      </c>
      <c r="H1732" s="35">
        <v>87734</v>
      </c>
      <c r="I1732" s="27">
        <v>175</v>
      </c>
      <c r="J1732" s="30">
        <v>65</v>
      </c>
      <c r="K1732" s="35">
        <f t="shared" si="189"/>
        <v>1349.7538461538461</v>
      </c>
      <c r="L1732" s="32">
        <v>39.200000000000003</v>
      </c>
      <c r="M1732" s="32">
        <v>3.25</v>
      </c>
      <c r="N1732" s="32">
        <v>32</v>
      </c>
      <c r="O1732" s="33">
        <v>0.52310000000000001</v>
      </c>
      <c r="P1732" s="34">
        <f t="shared" si="190"/>
        <v>706.05623692307699</v>
      </c>
      <c r="Q1732" s="31">
        <f t="shared" si="191"/>
        <v>3439172.8000000003</v>
      </c>
      <c r="R1732" s="36">
        <f t="shared" si="192"/>
        <v>285135.5</v>
      </c>
      <c r="S1732" s="36">
        <f t="shared" si="193"/>
        <v>2807488</v>
      </c>
      <c r="T1732" s="36">
        <f t="shared" si="194"/>
        <v>45893.655400000003</v>
      </c>
      <c r="U1732" s="36">
        <f t="shared" si="195"/>
        <v>61945137.890209235</v>
      </c>
    </row>
    <row r="1733" spans="1:21" s="27" customFormat="1" x14ac:dyDescent="0.2">
      <c r="A1733" s="13">
        <v>2019</v>
      </c>
      <c r="B1733" s="13" t="s">
        <v>17</v>
      </c>
      <c r="C1733" s="14"/>
      <c r="D1733" s="13" t="s">
        <v>83</v>
      </c>
      <c r="E1733" s="27" t="s">
        <v>44</v>
      </c>
      <c r="F1733" s="27" t="s">
        <v>138</v>
      </c>
      <c r="G1733" s="28" t="s">
        <v>147</v>
      </c>
      <c r="H1733" s="35">
        <v>41944</v>
      </c>
      <c r="I1733" s="27">
        <v>92</v>
      </c>
      <c r="J1733" s="30">
        <v>96</v>
      </c>
      <c r="K1733" s="35">
        <f t="shared" si="189"/>
        <v>436.91666666666669</v>
      </c>
      <c r="L1733" s="32">
        <v>35.590000000000003</v>
      </c>
      <c r="M1733" s="32">
        <v>4.45</v>
      </c>
      <c r="N1733" s="32">
        <v>30.53</v>
      </c>
      <c r="O1733" s="33">
        <v>0.55789999999999995</v>
      </c>
      <c r="P1733" s="34">
        <f t="shared" si="190"/>
        <v>243.75580833333331</v>
      </c>
      <c r="Q1733" s="31">
        <f t="shared" si="191"/>
        <v>1492786.9600000002</v>
      </c>
      <c r="R1733" s="36">
        <f t="shared" si="192"/>
        <v>186650.80000000002</v>
      </c>
      <c r="S1733" s="36">
        <f t="shared" si="193"/>
        <v>1280550.32</v>
      </c>
      <c r="T1733" s="36">
        <f t="shared" si="194"/>
        <v>23400.557599999996</v>
      </c>
      <c r="U1733" s="36">
        <f t="shared" si="195"/>
        <v>10224093.624733333</v>
      </c>
    </row>
    <row r="1734" spans="1:21" s="27" customFormat="1" x14ac:dyDescent="0.2">
      <c r="A1734" s="13">
        <v>2019</v>
      </c>
      <c r="B1734" s="13" t="s">
        <v>17</v>
      </c>
      <c r="C1734" s="14"/>
      <c r="D1734" s="13" t="s">
        <v>83</v>
      </c>
      <c r="E1734" s="27" t="s">
        <v>44</v>
      </c>
      <c r="F1734" s="27" t="s">
        <v>76</v>
      </c>
      <c r="G1734" s="28" t="s">
        <v>147</v>
      </c>
      <c r="H1734" s="35">
        <v>69630</v>
      </c>
      <c r="I1734" s="27">
        <v>141</v>
      </c>
      <c r="J1734" s="30">
        <v>114</v>
      </c>
      <c r="K1734" s="35">
        <f t="shared" si="189"/>
        <v>610.78947368421052</v>
      </c>
      <c r="L1734" s="32">
        <v>35.5</v>
      </c>
      <c r="M1734" s="32">
        <v>4.63</v>
      </c>
      <c r="N1734" s="32">
        <v>29.5</v>
      </c>
      <c r="O1734" s="33">
        <v>0.55449999999999999</v>
      </c>
      <c r="P1734" s="34">
        <f t="shared" si="190"/>
        <v>338.68276315789473</v>
      </c>
      <c r="Q1734" s="31">
        <f t="shared" si="191"/>
        <v>2471865</v>
      </c>
      <c r="R1734" s="36">
        <f t="shared" si="192"/>
        <v>322386.89999999997</v>
      </c>
      <c r="S1734" s="36">
        <f t="shared" si="193"/>
        <v>2054085</v>
      </c>
      <c r="T1734" s="36">
        <f t="shared" si="194"/>
        <v>38609.834999999999</v>
      </c>
      <c r="U1734" s="36">
        <f t="shared" si="195"/>
        <v>23582480.79868421</v>
      </c>
    </row>
    <row r="1735" spans="1:21" s="27" customFormat="1" x14ac:dyDescent="0.2">
      <c r="A1735" s="13">
        <v>2019</v>
      </c>
      <c r="B1735" s="13" t="s">
        <v>50</v>
      </c>
      <c r="C1735" s="14"/>
      <c r="D1735" s="13" t="s">
        <v>83</v>
      </c>
      <c r="E1735" s="27" t="s">
        <v>44</v>
      </c>
      <c r="F1735" s="27" t="s">
        <v>36</v>
      </c>
      <c r="G1735" s="28" t="s">
        <v>133</v>
      </c>
      <c r="H1735" s="35">
        <v>21399</v>
      </c>
      <c r="I1735" s="27">
        <v>45</v>
      </c>
      <c r="J1735" s="30">
        <v>29</v>
      </c>
      <c r="K1735" s="35">
        <f t="shared" si="189"/>
        <v>737.89655172413791</v>
      </c>
      <c r="L1735" s="32">
        <v>35</v>
      </c>
      <c r="M1735" s="32">
        <v>42</v>
      </c>
      <c r="N1735" s="32">
        <v>30.7</v>
      </c>
      <c r="O1735" s="33">
        <v>0.54579999999999995</v>
      </c>
      <c r="P1735" s="34">
        <f t="shared" si="190"/>
        <v>402.74393793103445</v>
      </c>
      <c r="Q1735" s="31">
        <f t="shared" si="191"/>
        <v>748965</v>
      </c>
      <c r="R1735" s="36">
        <f t="shared" si="192"/>
        <v>898758</v>
      </c>
      <c r="S1735" s="36">
        <f t="shared" si="193"/>
        <v>656949.29999999993</v>
      </c>
      <c r="T1735" s="36">
        <f t="shared" si="194"/>
        <v>11679.574199999999</v>
      </c>
      <c r="U1735" s="36">
        <f t="shared" si="195"/>
        <v>8618317.5277862065</v>
      </c>
    </row>
    <row r="1736" spans="1:21" s="27" customFormat="1" x14ac:dyDescent="0.2">
      <c r="A1736" s="13">
        <v>2019</v>
      </c>
      <c r="B1736" s="13" t="s">
        <v>17</v>
      </c>
      <c r="C1736" s="14"/>
      <c r="D1736" s="13" t="s">
        <v>83</v>
      </c>
      <c r="E1736" s="27" t="s">
        <v>44</v>
      </c>
      <c r="F1736" s="27" t="s">
        <v>36</v>
      </c>
      <c r="G1736" s="28" t="s">
        <v>88</v>
      </c>
      <c r="H1736" s="35">
        <v>19970</v>
      </c>
      <c r="I1736" s="27">
        <v>42</v>
      </c>
      <c r="J1736" s="30">
        <v>92</v>
      </c>
      <c r="K1736" s="35">
        <f t="shared" si="189"/>
        <v>217.06521739130434</v>
      </c>
      <c r="L1736" s="32">
        <v>34.799999999999997</v>
      </c>
      <c r="M1736" s="32">
        <v>4.37</v>
      </c>
      <c r="N1736" s="32">
        <v>30.3</v>
      </c>
      <c r="O1736" s="33">
        <v>0.53969999999999996</v>
      </c>
      <c r="P1736" s="34">
        <f t="shared" si="190"/>
        <v>117.15009782608695</v>
      </c>
      <c r="Q1736" s="31">
        <f t="shared" si="191"/>
        <v>694956</v>
      </c>
      <c r="R1736" s="36">
        <f t="shared" si="192"/>
        <v>87268.900000000009</v>
      </c>
      <c r="S1736" s="36">
        <f t="shared" si="193"/>
        <v>605091</v>
      </c>
      <c r="T1736" s="36">
        <f t="shared" si="194"/>
        <v>10777.808999999999</v>
      </c>
      <c r="U1736" s="36">
        <f t="shared" si="195"/>
        <v>2339487.4535869565</v>
      </c>
    </row>
    <row r="1737" spans="1:21" s="27" customFormat="1" x14ac:dyDescent="0.2">
      <c r="A1737" s="13">
        <v>2019</v>
      </c>
      <c r="B1737" s="13" t="s">
        <v>17</v>
      </c>
      <c r="C1737" s="14"/>
      <c r="D1737" s="13" t="s">
        <v>83</v>
      </c>
      <c r="E1737" s="27" t="s">
        <v>44</v>
      </c>
      <c r="F1737" s="27" t="s">
        <v>36</v>
      </c>
      <c r="G1737" s="28" t="s">
        <v>88</v>
      </c>
      <c r="H1737" s="35">
        <v>37824</v>
      </c>
      <c r="I1737" s="27">
        <v>79</v>
      </c>
      <c r="J1737" s="30">
        <v>152</v>
      </c>
      <c r="K1737" s="35">
        <f t="shared" si="189"/>
        <v>248.84210526315789</v>
      </c>
      <c r="L1737" s="32">
        <v>34.1</v>
      </c>
      <c r="M1737" s="32">
        <v>4.41</v>
      </c>
      <c r="N1737" s="32">
        <v>29.2</v>
      </c>
      <c r="O1737" s="33">
        <v>0.52110000000000001</v>
      </c>
      <c r="P1737" s="34">
        <f t="shared" si="190"/>
        <v>129.67162105263159</v>
      </c>
      <c r="Q1737" s="31">
        <f t="shared" si="191"/>
        <v>1289798.4000000001</v>
      </c>
      <c r="R1737" s="36">
        <f t="shared" si="192"/>
        <v>166803.84</v>
      </c>
      <c r="S1737" s="36">
        <f t="shared" si="193"/>
        <v>1104460.8</v>
      </c>
      <c r="T1737" s="36">
        <f t="shared" si="194"/>
        <v>19710.0864</v>
      </c>
      <c r="U1737" s="36">
        <f t="shared" si="195"/>
        <v>4904699.3946947372</v>
      </c>
    </row>
    <row r="1738" spans="1:21" s="27" customFormat="1" x14ac:dyDescent="0.2">
      <c r="A1738" s="13">
        <v>2019</v>
      </c>
      <c r="B1738" s="13" t="s">
        <v>17</v>
      </c>
      <c r="C1738" s="14"/>
      <c r="D1738" s="13" t="s">
        <v>83</v>
      </c>
      <c r="E1738" s="27" t="s">
        <v>44</v>
      </c>
      <c r="F1738" s="27" t="s">
        <v>36</v>
      </c>
      <c r="G1738" s="28" t="s">
        <v>88</v>
      </c>
      <c r="H1738" s="35">
        <v>23568</v>
      </c>
      <c r="I1738" s="27">
        <v>49</v>
      </c>
      <c r="J1738" s="30">
        <v>90</v>
      </c>
      <c r="K1738" s="35">
        <f t="shared" si="189"/>
        <v>261.86666666666667</v>
      </c>
      <c r="L1738" s="32">
        <v>33.200000000000003</v>
      </c>
      <c r="M1738" s="32">
        <v>4.51</v>
      </c>
      <c r="N1738" s="32">
        <v>28.2</v>
      </c>
      <c r="O1738" s="33">
        <v>0.50729999999999997</v>
      </c>
      <c r="P1738" s="34">
        <f t="shared" si="190"/>
        <v>132.84495999999999</v>
      </c>
      <c r="Q1738" s="31">
        <f t="shared" si="191"/>
        <v>782457.60000000009</v>
      </c>
      <c r="R1738" s="36">
        <f t="shared" si="192"/>
        <v>106291.68</v>
      </c>
      <c r="S1738" s="36">
        <f t="shared" si="193"/>
        <v>664617.6</v>
      </c>
      <c r="T1738" s="36">
        <f t="shared" si="194"/>
        <v>11956.046399999999</v>
      </c>
      <c r="U1738" s="36">
        <f t="shared" si="195"/>
        <v>3130890.0172799998</v>
      </c>
    </row>
    <row r="1739" spans="1:21" s="27" customFormat="1" x14ac:dyDescent="0.2">
      <c r="A1739" s="13">
        <v>2019</v>
      </c>
      <c r="B1739" s="13" t="s">
        <v>39</v>
      </c>
      <c r="C1739" s="14"/>
      <c r="D1739" s="13" t="s">
        <v>83</v>
      </c>
      <c r="E1739" s="27" t="s">
        <v>44</v>
      </c>
      <c r="F1739" s="27" t="s">
        <v>107</v>
      </c>
      <c r="G1739" s="28" t="s">
        <v>134</v>
      </c>
      <c r="H1739" s="35">
        <v>90385</v>
      </c>
      <c r="I1739" s="27">
        <v>179</v>
      </c>
      <c r="J1739" s="30">
        <v>54</v>
      </c>
      <c r="K1739" s="35">
        <f t="shared" si="189"/>
        <v>1673.7962962962963</v>
      </c>
      <c r="L1739" s="32">
        <v>37.1</v>
      </c>
      <c r="M1739" s="32">
        <v>4.04</v>
      </c>
      <c r="N1739" s="32">
        <v>33.6</v>
      </c>
      <c r="O1739" s="33">
        <v>0.5514</v>
      </c>
      <c r="P1739" s="34">
        <f t="shared" si="190"/>
        <v>922.93127777777772</v>
      </c>
      <c r="Q1739" s="31">
        <f t="shared" si="191"/>
        <v>3353283.5</v>
      </c>
      <c r="R1739" s="36">
        <f t="shared" si="192"/>
        <v>365155.4</v>
      </c>
      <c r="S1739" s="36">
        <f t="shared" si="193"/>
        <v>3036936</v>
      </c>
      <c r="T1739" s="36">
        <f t="shared" si="194"/>
        <v>49838.288999999997</v>
      </c>
      <c r="U1739" s="36">
        <f t="shared" si="195"/>
        <v>83419143.541944444</v>
      </c>
    </row>
    <row r="1740" spans="1:21" s="27" customFormat="1" x14ac:dyDescent="0.2">
      <c r="A1740" s="13">
        <v>2019</v>
      </c>
      <c r="B1740" s="13" t="s">
        <v>39</v>
      </c>
      <c r="C1740" s="14"/>
      <c r="D1740" s="13" t="s">
        <v>83</v>
      </c>
      <c r="E1740" s="27" t="s">
        <v>44</v>
      </c>
      <c r="F1740" s="27" t="s">
        <v>107</v>
      </c>
      <c r="G1740" s="28" t="s">
        <v>130</v>
      </c>
      <c r="H1740" s="35">
        <v>108305</v>
      </c>
      <c r="I1740" s="27">
        <v>213</v>
      </c>
      <c r="J1740" s="30">
        <v>48</v>
      </c>
      <c r="K1740" s="35">
        <f t="shared" si="189"/>
        <v>2256.3541666666665</v>
      </c>
      <c r="L1740" s="32">
        <v>37.799999999999997</v>
      </c>
      <c r="M1740" s="32">
        <v>4.29</v>
      </c>
      <c r="N1740" s="32">
        <v>31.8</v>
      </c>
      <c r="O1740" s="33">
        <v>0.56579999999999997</v>
      </c>
      <c r="P1740" s="34">
        <f t="shared" si="190"/>
        <v>1276.6451875</v>
      </c>
      <c r="Q1740" s="31">
        <f t="shared" si="191"/>
        <v>4093928.9999999995</v>
      </c>
      <c r="R1740" s="36">
        <f t="shared" si="192"/>
        <v>464628.45</v>
      </c>
      <c r="S1740" s="36">
        <f t="shared" si="193"/>
        <v>3444099</v>
      </c>
      <c r="T1740" s="36">
        <f t="shared" si="194"/>
        <v>61278.968999999997</v>
      </c>
      <c r="U1740" s="36">
        <f t="shared" si="195"/>
        <v>138267057.03218749</v>
      </c>
    </row>
    <row r="1741" spans="1:21" s="27" customFormat="1" x14ac:dyDescent="0.2">
      <c r="A1741" s="13">
        <v>2019</v>
      </c>
      <c r="B1741" s="13" t="s">
        <v>17</v>
      </c>
      <c r="C1741" s="14"/>
      <c r="D1741" s="13" t="s">
        <v>83</v>
      </c>
      <c r="E1741" s="27" t="s">
        <v>44</v>
      </c>
      <c r="F1741" s="27" t="s">
        <v>76</v>
      </c>
      <c r="G1741" s="28" t="s">
        <v>147</v>
      </c>
      <c r="H1741" s="35">
        <v>57277</v>
      </c>
      <c r="I1741" s="27">
        <v>118</v>
      </c>
      <c r="J1741" s="30">
        <v>86.7</v>
      </c>
      <c r="K1741" s="35">
        <f t="shared" si="189"/>
        <v>660.63437139561699</v>
      </c>
      <c r="L1741" s="32">
        <v>34.299999999999997</v>
      </c>
      <c r="M1741" s="32">
        <v>4.7</v>
      </c>
      <c r="N1741" s="32">
        <v>29.6</v>
      </c>
      <c r="O1741" s="33">
        <v>0.5343</v>
      </c>
      <c r="P1741" s="34">
        <f t="shared" si="190"/>
        <v>352.97694463667818</v>
      </c>
      <c r="Q1741" s="31">
        <f t="shared" si="191"/>
        <v>1964601.0999999999</v>
      </c>
      <c r="R1741" s="36">
        <f t="shared" si="192"/>
        <v>269201.90000000002</v>
      </c>
      <c r="S1741" s="36">
        <f t="shared" si="193"/>
        <v>1695399.2000000002</v>
      </c>
      <c r="T1741" s="36">
        <f t="shared" si="194"/>
        <v>30603.1011</v>
      </c>
      <c r="U1741" s="36">
        <f t="shared" si="195"/>
        <v>20217460.457955018</v>
      </c>
    </row>
    <row r="1742" spans="1:21" s="27" customFormat="1" x14ac:dyDescent="0.2">
      <c r="A1742" s="13">
        <v>2019</v>
      </c>
      <c r="B1742" s="13" t="s">
        <v>17</v>
      </c>
      <c r="C1742" s="14"/>
      <c r="D1742" s="13" t="s">
        <v>83</v>
      </c>
      <c r="E1742" s="27" t="s">
        <v>44</v>
      </c>
      <c r="F1742" s="27" t="s">
        <v>69</v>
      </c>
      <c r="G1742" s="28" t="s">
        <v>130</v>
      </c>
      <c r="H1742" s="35">
        <v>27781</v>
      </c>
      <c r="I1742" s="27">
        <v>58</v>
      </c>
      <c r="J1742" s="30">
        <v>90</v>
      </c>
      <c r="K1742" s="35">
        <f t="shared" si="189"/>
        <v>308.67777777777781</v>
      </c>
      <c r="L1742" s="32">
        <v>33.6</v>
      </c>
      <c r="M1742" s="32">
        <v>4.26</v>
      </c>
      <c r="N1742" s="32">
        <v>28.8</v>
      </c>
      <c r="O1742" s="33">
        <v>0.52170000000000005</v>
      </c>
      <c r="P1742" s="34">
        <f t="shared" si="190"/>
        <v>161.03719666666669</v>
      </c>
      <c r="Q1742" s="31">
        <f t="shared" si="191"/>
        <v>933441.60000000009</v>
      </c>
      <c r="R1742" s="36">
        <f t="shared" si="192"/>
        <v>118347.06</v>
      </c>
      <c r="S1742" s="36">
        <f t="shared" si="193"/>
        <v>800092.8</v>
      </c>
      <c r="T1742" s="36">
        <f t="shared" si="194"/>
        <v>14493.347700000002</v>
      </c>
      <c r="U1742" s="36">
        <f t="shared" si="195"/>
        <v>4473774.360596667</v>
      </c>
    </row>
    <row r="1743" spans="1:21" s="27" customFormat="1" x14ac:dyDescent="0.2">
      <c r="A1743" s="13">
        <v>2019</v>
      </c>
      <c r="B1743" s="13" t="s">
        <v>39</v>
      </c>
      <c r="C1743" s="14"/>
      <c r="D1743" s="13" t="s">
        <v>83</v>
      </c>
      <c r="E1743" s="27" t="s">
        <v>44</v>
      </c>
      <c r="F1743" s="27" t="s">
        <v>63</v>
      </c>
      <c r="G1743" s="28" t="s">
        <v>130</v>
      </c>
      <c r="H1743" s="35">
        <v>84309</v>
      </c>
      <c r="I1743" s="27">
        <v>165</v>
      </c>
      <c r="J1743" s="30">
        <v>50</v>
      </c>
      <c r="K1743" s="35">
        <f t="shared" si="189"/>
        <v>1686.18</v>
      </c>
      <c r="L1743" s="32">
        <v>38.200000000000003</v>
      </c>
      <c r="M1743" s="32">
        <v>4.26</v>
      </c>
      <c r="N1743" s="32">
        <v>33.4</v>
      </c>
      <c r="O1743" s="33">
        <v>0.56999999999999995</v>
      </c>
      <c r="P1743" s="34">
        <f t="shared" si="190"/>
        <v>961.12259999999992</v>
      </c>
      <c r="Q1743" s="31">
        <f t="shared" si="191"/>
        <v>3220603.8000000003</v>
      </c>
      <c r="R1743" s="36">
        <f t="shared" si="192"/>
        <v>359156.33999999997</v>
      </c>
      <c r="S1743" s="36">
        <f t="shared" si="193"/>
        <v>2815920.6</v>
      </c>
      <c r="T1743" s="36">
        <f t="shared" si="194"/>
        <v>48056.13</v>
      </c>
      <c r="U1743" s="36">
        <f t="shared" si="195"/>
        <v>81031285.283399999</v>
      </c>
    </row>
    <row r="1744" spans="1:21" s="27" customFormat="1" x14ac:dyDescent="0.2">
      <c r="A1744" s="13">
        <v>2019</v>
      </c>
      <c r="B1744" s="13" t="s">
        <v>39</v>
      </c>
      <c r="C1744" s="14"/>
      <c r="D1744" s="13" t="s">
        <v>83</v>
      </c>
      <c r="E1744" s="27" t="s">
        <v>44</v>
      </c>
      <c r="F1744" s="27" t="s">
        <v>63</v>
      </c>
      <c r="G1744" s="28" t="s">
        <v>147</v>
      </c>
      <c r="H1744" s="35">
        <v>90823</v>
      </c>
      <c r="I1744" s="27">
        <v>179</v>
      </c>
      <c r="J1744" s="30">
        <v>60</v>
      </c>
      <c r="K1744" s="35">
        <f t="shared" si="189"/>
        <v>1513.7166666666667</v>
      </c>
      <c r="L1744" s="32">
        <v>37.5</v>
      </c>
      <c r="M1744" s="32">
        <v>4.66</v>
      </c>
      <c r="N1744" s="32">
        <v>30.8</v>
      </c>
      <c r="O1744" s="33">
        <v>0.56920000000000004</v>
      </c>
      <c r="P1744" s="34">
        <f t="shared" si="190"/>
        <v>861.60752666666667</v>
      </c>
      <c r="Q1744" s="31">
        <f t="shared" si="191"/>
        <v>3405862.5</v>
      </c>
      <c r="R1744" s="36">
        <f t="shared" si="192"/>
        <v>423235.18</v>
      </c>
      <c r="S1744" s="36">
        <f t="shared" si="193"/>
        <v>2797348.4</v>
      </c>
      <c r="T1744" s="36">
        <f t="shared" si="194"/>
        <v>51696.4516</v>
      </c>
      <c r="U1744" s="36">
        <f t="shared" si="195"/>
        <v>78253780.394446671</v>
      </c>
    </row>
    <row r="1745" spans="1:21" s="27" customFormat="1" x14ac:dyDescent="0.2">
      <c r="A1745" s="13">
        <v>2019</v>
      </c>
      <c r="B1745" s="13" t="s">
        <v>39</v>
      </c>
      <c r="C1745" s="14"/>
      <c r="D1745" s="13" t="s">
        <v>83</v>
      </c>
      <c r="E1745" s="27" t="s">
        <v>44</v>
      </c>
      <c r="F1745" s="27" t="s">
        <v>63</v>
      </c>
      <c r="G1745" s="28" t="s">
        <v>130</v>
      </c>
      <c r="H1745" s="35">
        <v>65809</v>
      </c>
      <c r="I1745" s="27">
        <v>134</v>
      </c>
      <c r="J1745" s="30">
        <v>60</v>
      </c>
      <c r="K1745" s="35">
        <f t="shared" si="189"/>
        <v>1096.8166666666666</v>
      </c>
      <c r="L1745" s="32">
        <v>37</v>
      </c>
      <c r="M1745" s="32">
        <v>3.59</v>
      </c>
      <c r="N1745" s="32">
        <v>30.7</v>
      </c>
      <c r="O1745" s="33">
        <v>0.55669999999999997</v>
      </c>
      <c r="P1745" s="34">
        <f t="shared" si="190"/>
        <v>610.59783833333324</v>
      </c>
      <c r="Q1745" s="31">
        <f t="shared" si="191"/>
        <v>2434933</v>
      </c>
      <c r="R1745" s="36">
        <f t="shared" si="192"/>
        <v>236254.31</v>
      </c>
      <c r="S1745" s="36">
        <f t="shared" si="193"/>
        <v>2020336.3</v>
      </c>
      <c r="T1745" s="36">
        <f t="shared" si="194"/>
        <v>36635.870299999995</v>
      </c>
      <c r="U1745" s="36">
        <f t="shared" si="195"/>
        <v>40182833.142878324</v>
      </c>
    </row>
    <row r="1746" spans="1:21" s="27" customFormat="1" x14ac:dyDescent="0.2">
      <c r="A1746" s="13">
        <v>2019</v>
      </c>
      <c r="B1746" s="13" t="s">
        <v>117</v>
      </c>
      <c r="C1746" s="14"/>
      <c r="D1746" s="13" t="s">
        <v>83</v>
      </c>
      <c r="E1746" s="27" t="s">
        <v>44</v>
      </c>
      <c r="F1746" s="27" t="s">
        <v>63</v>
      </c>
      <c r="G1746" s="28" t="s">
        <v>88</v>
      </c>
      <c r="H1746" s="35">
        <v>17406</v>
      </c>
      <c r="I1746" s="27">
        <v>37</v>
      </c>
      <c r="J1746" s="30">
        <v>20</v>
      </c>
      <c r="K1746" s="35">
        <f t="shared" si="189"/>
        <v>870.3</v>
      </c>
      <c r="L1746" s="32">
        <v>36.799999999999997</v>
      </c>
      <c r="M1746" s="32">
        <v>4.17</v>
      </c>
      <c r="N1746" s="32">
        <v>33.700000000000003</v>
      </c>
      <c r="O1746" s="33">
        <v>0.56679999999999997</v>
      </c>
      <c r="P1746" s="34">
        <f t="shared" si="190"/>
        <v>493.28603999999996</v>
      </c>
      <c r="Q1746" s="31">
        <f t="shared" si="191"/>
        <v>640540.79999999993</v>
      </c>
      <c r="R1746" s="36">
        <f t="shared" si="192"/>
        <v>72583.02</v>
      </c>
      <c r="S1746" s="36">
        <f t="shared" si="193"/>
        <v>586582.20000000007</v>
      </c>
      <c r="T1746" s="36">
        <f t="shared" si="194"/>
        <v>9865.7207999999991</v>
      </c>
      <c r="U1746" s="36">
        <f t="shared" si="195"/>
        <v>8586136.812239999</v>
      </c>
    </row>
    <row r="1747" spans="1:21" s="27" customFormat="1" x14ac:dyDescent="0.2">
      <c r="A1747" s="13">
        <v>2019</v>
      </c>
      <c r="B1747" s="13" t="s">
        <v>117</v>
      </c>
      <c r="C1747" s="14"/>
      <c r="D1747" s="13" t="s">
        <v>83</v>
      </c>
      <c r="E1747" s="27" t="s">
        <v>44</v>
      </c>
      <c r="F1747" s="27" t="s">
        <v>63</v>
      </c>
      <c r="G1747" s="28" t="s">
        <v>88</v>
      </c>
      <c r="H1747" s="35">
        <v>9033</v>
      </c>
      <c r="I1747" s="27">
        <v>36.5</v>
      </c>
      <c r="J1747" s="30">
        <v>11</v>
      </c>
      <c r="K1747" s="35">
        <f t="shared" si="189"/>
        <v>821.18181818181813</v>
      </c>
      <c r="L1747" s="32">
        <v>36.5</v>
      </c>
      <c r="M1747" s="32">
        <v>4.0999999999999996</v>
      </c>
      <c r="N1747" s="32">
        <v>32.9</v>
      </c>
      <c r="O1747" s="33">
        <v>0.56299999999999994</v>
      </c>
      <c r="P1747" s="34">
        <f t="shared" si="190"/>
        <v>462.32536363636359</v>
      </c>
      <c r="Q1747" s="31">
        <f t="shared" si="191"/>
        <v>329704.5</v>
      </c>
      <c r="R1747" s="36">
        <f t="shared" si="192"/>
        <v>37035.299999999996</v>
      </c>
      <c r="S1747" s="36">
        <f t="shared" si="193"/>
        <v>297185.7</v>
      </c>
      <c r="T1747" s="36">
        <f t="shared" si="194"/>
        <v>5085.5789999999997</v>
      </c>
      <c r="U1747" s="36">
        <f t="shared" si="195"/>
        <v>4176185.0097272722</v>
      </c>
    </row>
    <row r="1748" spans="1:21" s="27" customFormat="1" x14ac:dyDescent="0.2">
      <c r="A1748" s="13">
        <v>2019</v>
      </c>
      <c r="B1748" s="13" t="s">
        <v>39</v>
      </c>
      <c r="C1748" s="14"/>
      <c r="D1748" s="13" t="s">
        <v>83</v>
      </c>
      <c r="E1748" s="27" t="s">
        <v>44</v>
      </c>
      <c r="F1748" s="27" t="s">
        <v>63</v>
      </c>
      <c r="G1748" s="28" t="s">
        <v>134</v>
      </c>
      <c r="H1748" s="35">
        <v>21077</v>
      </c>
      <c r="I1748" s="27">
        <v>45</v>
      </c>
      <c r="J1748" s="30">
        <v>25</v>
      </c>
      <c r="K1748" s="35">
        <f t="shared" si="189"/>
        <v>843.08</v>
      </c>
      <c r="L1748" s="32">
        <v>36.299999999999997</v>
      </c>
      <c r="M1748" s="32">
        <v>4.21</v>
      </c>
      <c r="N1748" s="32">
        <v>34</v>
      </c>
      <c r="O1748" s="33">
        <v>0.56340000000000001</v>
      </c>
      <c r="P1748" s="34">
        <f t="shared" si="190"/>
        <v>474.99127200000004</v>
      </c>
      <c r="Q1748" s="31">
        <f t="shared" si="191"/>
        <v>765095.1</v>
      </c>
      <c r="R1748" s="36">
        <f t="shared" si="192"/>
        <v>88734.17</v>
      </c>
      <c r="S1748" s="36">
        <f t="shared" si="193"/>
        <v>716618</v>
      </c>
      <c r="T1748" s="36">
        <f t="shared" si="194"/>
        <v>11874.781800000001</v>
      </c>
      <c r="U1748" s="36">
        <f t="shared" si="195"/>
        <v>10011391.039944001</v>
      </c>
    </row>
    <row r="1749" spans="1:21" s="27" customFormat="1" x14ac:dyDescent="0.2">
      <c r="A1749" s="13">
        <v>2019</v>
      </c>
      <c r="B1749" s="13" t="s">
        <v>39</v>
      </c>
      <c r="C1749" s="14"/>
      <c r="D1749" s="13" t="s">
        <v>83</v>
      </c>
      <c r="E1749" s="27" t="s">
        <v>44</v>
      </c>
      <c r="F1749" s="27" t="s">
        <v>63</v>
      </c>
      <c r="G1749" s="28" t="s">
        <v>130</v>
      </c>
      <c r="H1749" s="35">
        <v>48655</v>
      </c>
      <c r="I1749" s="27">
        <v>101</v>
      </c>
      <c r="J1749" s="30">
        <v>60</v>
      </c>
      <c r="K1749" s="35">
        <f t="shared" si="189"/>
        <v>810.91666666666663</v>
      </c>
      <c r="L1749" s="32">
        <v>36</v>
      </c>
      <c r="M1749" s="32">
        <v>4.41</v>
      </c>
      <c r="N1749" s="32">
        <v>32.299999999999997</v>
      </c>
      <c r="O1749" s="33">
        <v>0.56430000000000002</v>
      </c>
      <c r="P1749" s="34">
        <f t="shared" si="190"/>
        <v>457.60027500000001</v>
      </c>
      <c r="Q1749" s="31">
        <f t="shared" si="191"/>
        <v>1751580</v>
      </c>
      <c r="R1749" s="36">
        <f t="shared" si="192"/>
        <v>214568.55000000002</v>
      </c>
      <c r="S1749" s="36">
        <f t="shared" si="193"/>
        <v>1571556.4999999998</v>
      </c>
      <c r="T1749" s="36">
        <f t="shared" si="194"/>
        <v>27456.016500000002</v>
      </c>
      <c r="U1749" s="36">
        <f t="shared" si="195"/>
        <v>22264541.380125001</v>
      </c>
    </row>
    <row r="1750" spans="1:21" s="27" customFormat="1" x14ac:dyDescent="0.2">
      <c r="A1750" s="13">
        <v>2019</v>
      </c>
      <c r="B1750" s="13" t="s">
        <v>17</v>
      </c>
      <c r="C1750" s="14"/>
      <c r="D1750" s="13" t="s">
        <v>83</v>
      </c>
      <c r="E1750" s="27" t="s">
        <v>44</v>
      </c>
      <c r="F1750" s="27" t="s">
        <v>76</v>
      </c>
      <c r="G1750" s="28" t="s">
        <v>134</v>
      </c>
      <c r="H1750" s="35">
        <v>12559</v>
      </c>
      <c r="I1750" s="27">
        <v>26</v>
      </c>
      <c r="J1750" s="30">
        <v>34</v>
      </c>
      <c r="K1750" s="35">
        <f t="shared" si="189"/>
        <v>369.38235294117646</v>
      </c>
      <c r="L1750" s="32">
        <v>34.200000000000003</v>
      </c>
      <c r="M1750" s="32">
        <v>4.1500000000000004</v>
      </c>
      <c r="N1750" s="32">
        <v>30.1</v>
      </c>
      <c r="O1750" s="33">
        <v>0.50270000000000004</v>
      </c>
      <c r="P1750" s="34">
        <f t="shared" si="190"/>
        <v>185.68850882352942</v>
      </c>
      <c r="Q1750" s="31">
        <f t="shared" si="191"/>
        <v>429517.80000000005</v>
      </c>
      <c r="R1750" s="36">
        <f t="shared" si="192"/>
        <v>52119.850000000006</v>
      </c>
      <c r="S1750" s="36">
        <f t="shared" si="193"/>
        <v>378025.9</v>
      </c>
      <c r="T1750" s="36">
        <f t="shared" si="194"/>
        <v>6313.4093000000003</v>
      </c>
      <c r="U1750" s="36">
        <f t="shared" si="195"/>
        <v>2332061.9823147058</v>
      </c>
    </row>
    <row r="1751" spans="1:21" s="27" customFormat="1" x14ac:dyDescent="0.2">
      <c r="A1751" s="13">
        <v>2019</v>
      </c>
      <c r="B1751" s="13" t="s">
        <v>17</v>
      </c>
      <c r="C1751" s="14"/>
      <c r="D1751" s="13" t="s">
        <v>83</v>
      </c>
      <c r="E1751" s="27" t="s">
        <v>44</v>
      </c>
      <c r="F1751" s="27" t="s">
        <v>76</v>
      </c>
      <c r="G1751" s="28" t="s">
        <v>150</v>
      </c>
      <c r="H1751" s="35">
        <v>39421</v>
      </c>
      <c r="I1751" s="27">
        <v>79</v>
      </c>
      <c r="J1751" s="30">
        <v>94</v>
      </c>
      <c r="K1751" s="35">
        <f t="shared" si="189"/>
        <v>419.37234042553189</v>
      </c>
      <c r="L1751" s="32">
        <v>34.6</v>
      </c>
      <c r="M1751" s="32">
        <v>4.38</v>
      </c>
      <c r="N1751" s="32">
        <v>30.7</v>
      </c>
      <c r="O1751" s="33">
        <v>0.48609999999999998</v>
      </c>
      <c r="P1751" s="34">
        <f t="shared" si="190"/>
        <v>203.85689468085107</v>
      </c>
      <c r="Q1751" s="31">
        <f t="shared" si="191"/>
        <v>1363966.6</v>
      </c>
      <c r="R1751" s="36">
        <f t="shared" si="192"/>
        <v>172663.97999999998</v>
      </c>
      <c r="S1751" s="36">
        <f t="shared" si="193"/>
        <v>1210224.7</v>
      </c>
      <c r="T1751" s="36">
        <f t="shared" si="194"/>
        <v>19162.5481</v>
      </c>
      <c r="U1751" s="36">
        <f t="shared" si="195"/>
        <v>8036242.6452138303</v>
      </c>
    </row>
    <row r="1752" spans="1:21" s="27" customFormat="1" x14ac:dyDescent="0.2">
      <c r="A1752" s="13">
        <v>2019</v>
      </c>
      <c r="B1752" s="13" t="s">
        <v>17</v>
      </c>
      <c r="C1752" s="14"/>
      <c r="D1752" s="13" t="s">
        <v>83</v>
      </c>
      <c r="E1752" s="27" t="s">
        <v>44</v>
      </c>
      <c r="F1752" s="27" t="s">
        <v>76</v>
      </c>
      <c r="G1752" s="28" t="s">
        <v>134</v>
      </c>
      <c r="H1752" s="35">
        <v>63950</v>
      </c>
      <c r="I1752" s="27">
        <v>137</v>
      </c>
      <c r="J1752" s="30">
        <v>180</v>
      </c>
      <c r="K1752" s="35">
        <f t="shared" si="189"/>
        <v>355.27777777777777</v>
      </c>
      <c r="L1752" s="32">
        <v>32.200000000000003</v>
      </c>
      <c r="M1752" s="32">
        <v>3.91</v>
      </c>
      <c r="N1752" s="32">
        <v>26.6</v>
      </c>
      <c r="O1752" s="33">
        <v>0.49030000000000001</v>
      </c>
      <c r="P1752" s="34">
        <f t="shared" si="190"/>
        <v>174.19269444444444</v>
      </c>
      <c r="Q1752" s="31">
        <f t="shared" si="191"/>
        <v>2059190.0000000002</v>
      </c>
      <c r="R1752" s="36">
        <f t="shared" si="192"/>
        <v>250044.5</v>
      </c>
      <c r="S1752" s="36">
        <f t="shared" si="193"/>
        <v>1701070</v>
      </c>
      <c r="T1752" s="36">
        <f t="shared" si="194"/>
        <v>31354.685000000001</v>
      </c>
      <c r="U1752" s="36">
        <f t="shared" si="195"/>
        <v>11139622.809722222</v>
      </c>
    </row>
    <row r="1753" spans="1:21" s="27" customFormat="1" x14ac:dyDescent="0.2">
      <c r="A1753" s="13">
        <v>2019</v>
      </c>
      <c r="B1753" s="13" t="s">
        <v>17</v>
      </c>
      <c r="C1753" s="14"/>
      <c r="D1753" s="13" t="s">
        <v>83</v>
      </c>
      <c r="E1753" s="27" t="s">
        <v>44</v>
      </c>
      <c r="F1753" s="27" t="s">
        <v>151</v>
      </c>
      <c r="G1753" s="28" t="s">
        <v>134</v>
      </c>
      <c r="H1753" s="35">
        <v>16980</v>
      </c>
      <c r="I1753" s="27">
        <v>36</v>
      </c>
      <c r="J1753" s="30">
        <v>46</v>
      </c>
      <c r="K1753" s="35">
        <f t="shared" si="189"/>
        <v>369.13043478260869</v>
      </c>
      <c r="L1753" s="32">
        <v>33.9</v>
      </c>
      <c r="M1753" s="32">
        <v>4.34</v>
      </c>
      <c r="N1753" s="32">
        <v>29.2</v>
      </c>
      <c r="O1753" s="33">
        <v>0.49580000000000002</v>
      </c>
      <c r="P1753" s="34">
        <f t="shared" si="190"/>
        <v>183.01486956521742</v>
      </c>
      <c r="Q1753" s="31">
        <f t="shared" si="191"/>
        <v>575622</v>
      </c>
      <c r="R1753" s="36">
        <f t="shared" si="192"/>
        <v>73693.2</v>
      </c>
      <c r="S1753" s="36">
        <f t="shared" si="193"/>
        <v>495816</v>
      </c>
      <c r="T1753" s="36">
        <f t="shared" si="194"/>
        <v>8418.6840000000011</v>
      </c>
      <c r="U1753" s="36">
        <f t="shared" si="195"/>
        <v>3107592.485217392</v>
      </c>
    </row>
    <row r="1754" spans="1:21" s="27" customFormat="1" x14ac:dyDescent="0.2">
      <c r="A1754" s="13">
        <v>2019</v>
      </c>
      <c r="B1754" s="13" t="s">
        <v>17</v>
      </c>
      <c r="C1754" s="14"/>
      <c r="D1754" s="13" t="s">
        <v>83</v>
      </c>
      <c r="E1754" s="27" t="s">
        <v>44</v>
      </c>
      <c r="F1754" s="27" t="s">
        <v>151</v>
      </c>
      <c r="G1754" s="28" t="s">
        <v>103</v>
      </c>
      <c r="H1754" s="35">
        <v>95666</v>
      </c>
      <c r="I1754" s="27">
        <v>193</v>
      </c>
      <c r="J1754" s="30">
        <v>182</v>
      </c>
      <c r="K1754" s="35">
        <f t="shared" si="189"/>
        <v>525.63736263736268</v>
      </c>
      <c r="L1754" s="32">
        <v>33.700000000000003</v>
      </c>
      <c r="M1754" s="32">
        <v>4.32</v>
      </c>
      <c r="N1754" s="32">
        <v>28.2</v>
      </c>
      <c r="O1754" s="33">
        <v>0.50229999999999997</v>
      </c>
      <c r="P1754" s="34">
        <f t="shared" si="190"/>
        <v>264.02764725274722</v>
      </c>
      <c r="Q1754" s="31">
        <f t="shared" si="191"/>
        <v>3223944.2</v>
      </c>
      <c r="R1754" s="36">
        <f t="shared" si="192"/>
        <v>413277.12000000005</v>
      </c>
      <c r="S1754" s="36">
        <f t="shared" si="193"/>
        <v>2697781.1999999997</v>
      </c>
      <c r="T1754" s="36">
        <f t="shared" si="194"/>
        <v>48053.031799999997</v>
      </c>
      <c r="U1754" s="36">
        <f t="shared" si="195"/>
        <v>25258468.902081314</v>
      </c>
    </row>
    <row r="1755" spans="1:21" s="27" customFormat="1" x14ac:dyDescent="0.2">
      <c r="A1755" s="13">
        <v>2019</v>
      </c>
      <c r="B1755" s="13" t="s">
        <v>17</v>
      </c>
      <c r="C1755" s="14"/>
      <c r="D1755" s="13" t="s">
        <v>83</v>
      </c>
      <c r="E1755" s="27" t="s">
        <v>44</v>
      </c>
      <c r="F1755" s="27" t="s">
        <v>76</v>
      </c>
      <c r="G1755" s="28" t="s">
        <v>103</v>
      </c>
      <c r="H1755" s="35">
        <v>10429</v>
      </c>
      <c r="I1755" s="27">
        <v>21</v>
      </c>
      <c r="J1755" s="30">
        <v>40</v>
      </c>
      <c r="K1755" s="35">
        <f t="shared" si="189"/>
        <v>260.72500000000002</v>
      </c>
      <c r="L1755" s="32">
        <v>35.1</v>
      </c>
      <c r="M1755" s="32">
        <v>4.1900000000000004</v>
      </c>
      <c r="N1755" s="32">
        <v>30</v>
      </c>
      <c r="O1755" s="33">
        <v>0.54359999999999997</v>
      </c>
      <c r="P1755" s="34">
        <f t="shared" si="190"/>
        <v>141.73011</v>
      </c>
      <c r="Q1755" s="31">
        <f t="shared" si="191"/>
        <v>366057.9</v>
      </c>
      <c r="R1755" s="36">
        <f t="shared" si="192"/>
        <v>43697.51</v>
      </c>
      <c r="S1755" s="36">
        <f t="shared" si="193"/>
        <v>312870</v>
      </c>
      <c r="T1755" s="36">
        <f t="shared" si="194"/>
        <v>5669.2043999999996</v>
      </c>
      <c r="U1755" s="36">
        <f t="shared" si="195"/>
        <v>1478103.3171899999</v>
      </c>
    </row>
    <row r="1756" spans="1:21" s="27" customFormat="1" x14ac:dyDescent="0.2">
      <c r="A1756" s="13">
        <v>2019</v>
      </c>
      <c r="B1756" s="13" t="s">
        <v>17</v>
      </c>
      <c r="C1756" s="14"/>
      <c r="D1756" s="13" t="s">
        <v>83</v>
      </c>
      <c r="E1756" s="27" t="s">
        <v>44</v>
      </c>
      <c r="F1756" s="27" t="s">
        <v>76</v>
      </c>
      <c r="G1756" s="28" t="s">
        <v>103</v>
      </c>
      <c r="H1756" s="35">
        <v>25670</v>
      </c>
      <c r="I1756" s="27">
        <v>52</v>
      </c>
      <c r="J1756" s="30">
        <v>97</v>
      </c>
      <c r="K1756" s="35">
        <f t="shared" si="189"/>
        <v>264.63917525773195</v>
      </c>
      <c r="L1756" s="32">
        <v>35.299999999999997</v>
      </c>
      <c r="M1756" s="32">
        <v>4.6100000000000003</v>
      </c>
      <c r="N1756" s="32">
        <v>31.4</v>
      </c>
      <c r="O1756" s="33">
        <v>0.5353</v>
      </c>
      <c r="P1756" s="34">
        <f t="shared" si="190"/>
        <v>141.66135051546391</v>
      </c>
      <c r="Q1756" s="31">
        <f t="shared" si="191"/>
        <v>906150.99999999988</v>
      </c>
      <c r="R1756" s="36">
        <f t="shared" si="192"/>
        <v>118338.70000000001</v>
      </c>
      <c r="S1756" s="36">
        <f t="shared" si="193"/>
        <v>806038</v>
      </c>
      <c r="T1756" s="36">
        <f t="shared" si="194"/>
        <v>13741.151</v>
      </c>
      <c r="U1756" s="36">
        <f t="shared" si="195"/>
        <v>3636446.8677319586</v>
      </c>
    </row>
    <row r="1757" spans="1:21" s="27" customFormat="1" x14ac:dyDescent="0.2">
      <c r="A1757" s="13">
        <v>2019</v>
      </c>
      <c r="B1757" s="13" t="s">
        <v>17</v>
      </c>
      <c r="C1757" s="14"/>
      <c r="D1757" s="13" t="s">
        <v>83</v>
      </c>
      <c r="E1757" s="27" t="s">
        <v>44</v>
      </c>
      <c r="F1757" s="27" t="s">
        <v>76</v>
      </c>
      <c r="G1757" s="28" t="s">
        <v>103</v>
      </c>
      <c r="H1757" s="35">
        <v>27186</v>
      </c>
      <c r="I1757" s="27">
        <v>56</v>
      </c>
      <c r="J1757" s="30">
        <v>128.69999999999999</v>
      </c>
      <c r="K1757" s="35">
        <f t="shared" si="189"/>
        <v>211.23543123543126</v>
      </c>
      <c r="L1757" s="32">
        <v>35.6</v>
      </c>
      <c r="M1757" s="32">
        <v>4.3099999999999996</v>
      </c>
      <c r="N1757" s="32">
        <v>31.5</v>
      </c>
      <c r="O1757" s="33">
        <v>0.53510000000000002</v>
      </c>
      <c r="P1757" s="34">
        <f t="shared" si="190"/>
        <v>113.03207925407926</v>
      </c>
      <c r="Q1757" s="31">
        <f t="shared" si="191"/>
        <v>967821.60000000009</v>
      </c>
      <c r="R1757" s="36">
        <f t="shared" si="192"/>
        <v>117171.65999999999</v>
      </c>
      <c r="S1757" s="36">
        <f t="shared" si="193"/>
        <v>856359</v>
      </c>
      <c r="T1757" s="36">
        <f t="shared" si="194"/>
        <v>14547.2286</v>
      </c>
      <c r="U1757" s="36">
        <f t="shared" si="195"/>
        <v>3072890.1066013989</v>
      </c>
    </row>
    <row r="1758" spans="1:21" s="27" customFormat="1" x14ac:dyDescent="0.2">
      <c r="A1758" s="13">
        <v>2019</v>
      </c>
      <c r="B1758" s="13" t="s">
        <v>17</v>
      </c>
      <c r="C1758" s="14"/>
      <c r="D1758" s="13" t="s">
        <v>83</v>
      </c>
      <c r="E1758" s="27" t="s">
        <v>44</v>
      </c>
      <c r="F1758" s="27" t="s">
        <v>76</v>
      </c>
      <c r="G1758" s="28" t="s">
        <v>130</v>
      </c>
      <c r="H1758" s="35">
        <v>12752</v>
      </c>
      <c r="I1758" s="27">
        <v>26</v>
      </c>
      <c r="J1758" s="30">
        <v>23</v>
      </c>
      <c r="K1758" s="35">
        <f t="shared" si="189"/>
        <v>554.43478260869563</v>
      </c>
      <c r="L1758" s="32">
        <v>34.299999999999997</v>
      </c>
      <c r="M1758" s="32">
        <v>4.53</v>
      </c>
      <c r="N1758" s="32">
        <v>29.2</v>
      </c>
      <c r="O1758" s="33">
        <v>0.53180000000000005</v>
      </c>
      <c r="P1758" s="34">
        <f t="shared" si="190"/>
        <v>294.84841739130434</v>
      </c>
      <c r="Q1758" s="31">
        <f t="shared" si="191"/>
        <v>437393.6</v>
      </c>
      <c r="R1758" s="36">
        <f t="shared" si="192"/>
        <v>57766.560000000005</v>
      </c>
      <c r="S1758" s="36">
        <f t="shared" si="193"/>
        <v>372358.39999999997</v>
      </c>
      <c r="T1758" s="36">
        <f t="shared" si="194"/>
        <v>6781.5136000000002</v>
      </c>
      <c r="U1758" s="36">
        <f t="shared" si="195"/>
        <v>3759907.0185739128</v>
      </c>
    </row>
    <row r="1759" spans="1:21" s="27" customFormat="1" x14ac:dyDescent="0.2">
      <c r="A1759" s="13">
        <v>2019</v>
      </c>
      <c r="B1759" s="13" t="s">
        <v>17</v>
      </c>
      <c r="C1759" s="14"/>
      <c r="D1759" s="13" t="s">
        <v>83</v>
      </c>
      <c r="E1759" s="27" t="s">
        <v>44</v>
      </c>
      <c r="F1759" s="27" t="s">
        <v>76</v>
      </c>
      <c r="G1759" s="28" t="s">
        <v>130</v>
      </c>
      <c r="H1759" s="35">
        <v>16104</v>
      </c>
      <c r="I1759" s="27">
        <v>33</v>
      </c>
      <c r="J1759" s="30">
        <v>31.3</v>
      </c>
      <c r="K1759" s="35">
        <f t="shared" si="189"/>
        <v>514.50479233226838</v>
      </c>
      <c r="L1759" s="32">
        <v>34.4</v>
      </c>
      <c r="M1759" s="32">
        <v>4.5599999999999996</v>
      </c>
      <c r="N1759" s="32">
        <v>29.2</v>
      </c>
      <c r="O1759" s="33">
        <v>0.53420000000000001</v>
      </c>
      <c r="P1759" s="34">
        <f t="shared" si="190"/>
        <v>274.84846006389779</v>
      </c>
      <c r="Q1759" s="31">
        <f t="shared" si="191"/>
        <v>553977.59999999998</v>
      </c>
      <c r="R1759" s="36">
        <f t="shared" si="192"/>
        <v>73434.239999999991</v>
      </c>
      <c r="S1759" s="36">
        <f t="shared" si="193"/>
        <v>470236.8</v>
      </c>
      <c r="T1759" s="36">
        <f t="shared" si="194"/>
        <v>8602.756800000001</v>
      </c>
      <c r="U1759" s="36">
        <f t="shared" si="195"/>
        <v>4426159.6008690102</v>
      </c>
    </row>
    <row r="1760" spans="1:21" s="27" customFormat="1" x14ac:dyDescent="0.2">
      <c r="A1760" s="13">
        <v>2019</v>
      </c>
      <c r="B1760" s="13" t="s">
        <v>17</v>
      </c>
      <c r="C1760" s="14"/>
      <c r="D1760" s="13" t="s">
        <v>83</v>
      </c>
      <c r="E1760" s="27" t="s">
        <v>44</v>
      </c>
      <c r="F1760" s="27" t="s">
        <v>36</v>
      </c>
      <c r="G1760" s="28" t="s">
        <v>99</v>
      </c>
      <c r="H1760" s="35">
        <v>28720</v>
      </c>
      <c r="I1760" s="27">
        <v>59</v>
      </c>
      <c r="J1760" s="30">
        <v>69</v>
      </c>
      <c r="K1760" s="35">
        <f t="shared" si="189"/>
        <v>416.231884057971</v>
      </c>
      <c r="L1760" s="32">
        <v>36.200000000000003</v>
      </c>
      <c r="M1760" s="32">
        <v>4.5599999999999996</v>
      </c>
      <c r="N1760" s="32">
        <v>33.6</v>
      </c>
      <c r="O1760" s="33">
        <v>0.54459999999999997</v>
      </c>
      <c r="P1760" s="34">
        <f t="shared" si="190"/>
        <v>226.67988405797098</v>
      </c>
      <c r="Q1760" s="31">
        <f t="shared" si="191"/>
        <v>1039664.0000000001</v>
      </c>
      <c r="R1760" s="36">
        <f t="shared" si="192"/>
        <v>130963.19999999998</v>
      </c>
      <c r="S1760" s="36">
        <f t="shared" si="193"/>
        <v>964992</v>
      </c>
      <c r="T1760" s="36">
        <f t="shared" si="194"/>
        <v>15640.911999999998</v>
      </c>
      <c r="U1760" s="36">
        <f t="shared" si="195"/>
        <v>6510246.2701449264</v>
      </c>
    </row>
    <row r="1761" spans="1:21" s="27" customFormat="1" x14ac:dyDescent="0.2">
      <c r="A1761" s="13">
        <v>2019</v>
      </c>
      <c r="B1761" s="13" t="s">
        <v>39</v>
      </c>
      <c r="C1761" s="14"/>
      <c r="D1761" s="13" t="s">
        <v>83</v>
      </c>
      <c r="E1761" s="27" t="s">
        <v>44</v>
      </c>
      <c r="F1761" s="27" t="s">
        <v>24</v>
      </c>
      <c r="G1761" s="28" t="s">
        <v>130</v>
      </c>
      <c r="H1761" s="35">
        <v>166715</v>
      </c>
      <c r="I1761" s="27">
        <v>353</v>
      </c>
      <c r="J1761" s="30">
        <v>119</v>
      </c>
      <c r="K1761" s="35">
        <f t="shared" si="189"/>
        <v>1400.9663865546217</v>
      </c>
      <c r="L1761" s="32">
        <v>36</v>
      </c>
      <c r="M1761" s="32">
        <v>4.24</v>
      </c>
      <c r="N1761" s="32">
        <v>30.8</v>
      </c>
      <c r="O1761" s="33">
        <v>0.56089999999999995</v>
      </c>
      <c r="P1761" s="34">
        <f t="shared" si="190"/>
        <v>785.80204621848736</v>
      </c>
      <c r="Q1761" s="31">
        <f t="shared" si="191"/>
        <v>6001740</v>
      </c>
      <c r="R1761" s="36">
        <f t="shared" si="192"/>
        <v>706871.60000000009</v>
      </c>
      <c r="S1761" s="36">
        <f t="shared" si="193"/>
        <v>5134822</v>
      </c>
      <c r="T1761" s="36">
        <f t="shared" si="194"/>
        <v>93510.443499999994</v>
      </c>
      <c r="U1761" s="36">
        <f t="shared" si="195"/>
        <v>131004988.13531512</v>
      </c>
    </row>
    <row r="1762" spans="1:21" s="27" customFormat="1" x14ac:dyDescent="0.2">
      <c r="A1762" s="13">
        <v>2019</v>
      </c>
      <c r="B1762" s="13" t="s">
        <v>132</v>
      </c>
      <c r="C1762" s="14"/>
      <c r="D1762" s="13" t="s">
        <v>83</v>
      </c>
      <c r="E1762" s="27" t="s">
        <v>44</v>
      </c>
      <c r="F1762" s="27" t="s">
        <v>24</v>
      </c>
      <c r="G1762" s="28" t="s">
        <v>134</v>
      </c>
      <c r="H1762" s="35">
        <v>117490</v>
      </c>
      <c r="I1762" s="27">
        <v>236</v>
      </c>
      <c r="J1762" s="30">
        <v>100</v>
      </c>
      <c r="K1762" s="35">
        <f t="shared" si="189"/>
        <v>1174.9000000000001</v>
      </c>
      <c r="L1762" s="32">
        <v>34.9</v>
      </c>
      <c r="M1762" s="32">
        <v>4.45</v>
      </c>
      <c r="N1762" s="32">
        <v>29.3</v>
      </c>
      <c r="O1762" s="33">
        <v>0.52810000000000001</v>
      </c>
      <c r="P1762" s="34">
        <f t="shared" si="190"/>
        <v>620.46469000000002</v>
      </c>
      <c r="Q1762" s="31">
        <f t="shared" si="191"/>
        <v>4100401</v>
      </c>
      <c r="R1762" s="36">
        <f t="shared" si="192"/>
        <v>522830.5</v>
      </c>
      <c r="S1762" s="36">
        <f t="shared" si="193"/>
        <v>3442457</v>
      </c>
      <c r="T1762" s="36">
        <f t="shared" si="194"/>
        <v>62046.469000000005</v>
      </c>
      <c r="U1762" s="36">
        <f t="shared" si="195"/>
        <v>72898396.428100005</v>
      </c>
    </row>
    <row r="1763" spans="1:21" s="27" customFormat="1" x14ac:dyDescent="0.2">
      <c r="A1763" s="13">
        <v>2019</v>
      </c>
      <c r="B1763" s="13" t="s">
        <v>19</v>
      </c>
      <c r="C1763" s="14"/>
      <c r="D1763" s="13" t="s">
        <v>82</v>
      </c>
      <c r="E1763" s="27" t="s">
        <v>44</v>
      </c>
      <c r="F1763" s="27" t="s">
        <v>32</v>
      </c>
      <c r="G1763" s="28" t="s">
        <v>147</v>
      </c>
      <c r="H1763" s="35">
        <v>47091</v>
      </c>
      <c r="I1763" s="27">
        <v>92</v>
      </c>
      <c r="J1763" s="30">
        <v>40</v>
      </c>
      <c r="K1763" s="35">
        <f t="shared" si="189"/>
        <v>1177.2750000000001</v>
      </c>
      <c r="L1763" s="32">
        <v>35.299999999999997</v>
      </c>
      <c r="M1763" s="32">
        <v>4.32</v>
      </c>
      <c r="N1763" s="32">
        <v>28.94</v>
      </c>
      <c r="O1763" s="33">
        <v>0.54969999999999997</v>
      </c>
      <c r="P1763" s="34">
        <f t="shared" si="190"/>
        <v>647.14806750000002</v>
      </c>
      <c r="Q1763" s="31">
        <f t="shared" si="191"/>
        <v>1662312.2999999998</v>
      </c>
      <c r="R1763" s="36">
        <f t="shared" si="192"/>
        <v>203433.12000000002</v>
      </c>
      <c r="S1763" s="36">
        <f t="shared" si="193"/>
        <v>1362813.54</v>
      </c>
      <c r="T1763" s="36">
        <f t="shared" si="194"/>
        <v>25885.922699999999</v>
      </c>
      <c r="U1763" s="36">
        <f t="shared" si="195"/>
        <v>30474849.646642502</v>
      </c>
    </row>
    <row r="1764" spans="1:21" x14ac:dyDescent="0.2">
      <c r="A1764" s="20">
        <v>2019</v>
      </c>
      <c r="B1764" s="20" t="s">
        <v>39</v>
      </c>
      <c r="D1764" s="13" t="s">
        <v>83</v>
      </c>
      <c r="E1764" s="40" t="s">
        <v>44</v>
      </c>
      <c r="F1764" s="40" t="s">
        <v>20</v>
      </c>
      <c r="G1764" s="18" t="s">
        <v>130</v>
      </c>
      <c r="H1764" s="15">
        <v>210362</v>
      </c>
      <c r="I1764" s="40">
        <v>421</v>
      </c>
      <c r="J1764" s="9">
        <v>120</v>
      </c>
      <c r="K1764" s="15">
        <f t="shared" si="189"/>
        <v>1753.0166666666667</v>
      </c>
      <c r="L1764" s="10">
        <v>36.799999999999997</v>
      </c>
      <c r="M1764" s="10">
        <v>4.58</v>
      </c>
      <c r="N1764" s="10">
        <v>31.4</v>
      </c>
      <c r="O1764" s="11">
        <v>0.56540000000000001</v>
      </c>
      <c r="P1764" s="12">
        <f t="shared" si="190"/>
        <v>991.15562333333344</v>
      </c>
      <c r="Q1764" s="2">
        <f t="shared" si="191"/>
        <v>7741321.5999999996</v>
      </c>
      <c r="R1764" s="41">
        <f t="shared" si="192"/>
        <v>963457.96</v>
      </c>
      <c r="S1764" s="41">
        <f t="shared" si="193"/>
        <v>6605366.7999999998</v>
      </c>
      <c r="T1764" s="41">
        <f t="shared" si="194"/>
        <v>118938.67480000001</v>
      </c>
      <c r="U1764" s="41">
        <f t="shared" si="195"/>
        <v>208501479.23564669</v>
      </c>
    </row>
    <row r="1765" spans="1:21" x14ac:dyDescent="0.2">
      <c r="A1765" s="20">
        <v>2019</v>
      </c>
      <c r="B1765" s="20" t="s">
        <v>39</v>
      </c>
      <c r="D1765" s="13" t="s">
        <v>83</v>
      </c>
      <c r="E1765" s="40" t="s">
        <v>44</v>
      </c>
      <c r="F1765" s="40" t="s">
        <v>20</v>
      </c>
      <c r="G1765" s="18" t="s">
        <v>150</v>
      </c>
      <c r="H1765" s="15">
        <v>175279</v>
      </c>
      <c r="I1765" s="40">
        <v>354</v>
      </c>
      <c r="J1765" s="9">
        <v>120</v>
      </c>
      <c r="K1765" s="15">
        <f t="shared" si="189"/>
        <v>1460.6583333333333</v>
      </c>
      <c r="L1765" s="10">
        <v>35.26</v>
      </c>
      <c r="M1765" s="10">
        <v>4.25</v>
      </c>
      <c r="N1765" s="10">
        <v>35.26</v>
      </c>
      <c r="O1765" s="11">
        <v>0.51470000000000005</v>
      </c>
      <c r="P1765" s="12">
        <f t="shared" si="190"/>
        <v>751.80084416666671</v>
      </c>
      <c r="Q1765" s="2">
        <f t="shared" si="191"/>
        <v>6180337.54</v>
      </c>
      <c r="R1765" s="41">
        <f t="shared" si="192"/>
        <v>744935.75</v>
      </c>
      <c r="S1765" s="41">
        <f t="shared" si="193"/>
        <v>6180337.54</v>
      </c>
      <c r="T1765" s="41">
        <f t="shared" si="194"/>
        <v>90216.101300000009</v>
      </c>
      <c r="U1765" s="41">
        <f t="shared" si="195"/>
        <v>131774900.16468917</v>
      </c>
    </row>
    <row r="1766" spans="1:21" x14ac:dyDescent="0.2">
      <c r="A1766" s="20">
        <v>2019</v>
      </c>
      <c r="B1766" s="20" t="s">
        <v>39</v>
      </c>
      <c r="D1766" s="13" t="s">
        <v>83</v>
      </c>
      <c r="E1766" s="40" t="s">
        <v>44</v>
      </c>
      <c r="F1766" s="40" t="s">
        <v>20</v>
      </c>
      <c r="G1766" s="18" t="s">
        <v>130</v>
      </c>
      <c r="H1766" s="15">
        <v>126040</v>
      </c>
      <c r="I1766" s="40">
        <v>257</v>
      </c>
      <c r="J1766" s="9">
        <v>93</v>
      </c>
      <c r="K1766" s="15">
        <f t="shared" si="189"/>
        <v>1355.2688172043011</v>
      </c>
      <c r="L1766" s="10">
        <v>36</v>
      </c>
      <c r="M1766" s="10">
        <v>4.53</v>
      </c>
      <c r="N1766" s="10">
        <v>30.84</v>
      </c>
      <c r="O1766" s="11">
        <v>0.54669999999999996</v>
      </c>
      <c r="P1766" s="12">
        <f t="shared" si="190"/>
        <v>740.92546236559144</v>
      </c>
      <c r="Q1766" s="2">
        <f t="shared" si="191"/>
        <v>4537440</v>
      </c>
      <c r="R1766" s="41">
        <f t="shared" si="192"/>
        <v>570961.20000000007</v>
      </c>
      <c r="S1766" s="41">
        <f t="shared" si="193"/>
        <v>3887073.6</v>
      </c>
      <c r="T1766" s="41">
        <f t="shared" si="194"/>
        <v>68906.067999999999</v>
      </c>
      <c r="U1766" s="41">
        <f t="shared" si="195"/>
        <v>93386245.276559144</v>
      </c>
    </row>
    <row r="1767" spans="1:21" x14ac:dyDescent="0.2">
      <c r="A1767" s="20">
        <v>2019</v>
      </c>
      <c r="B1767" s="20" t="s">
        <v>39</v>
      </c>
      <c r="D1767" s="13" t="s">
        <v>83</v>
      </c>
      <c r="E1767" s="40" t="s">
        <v>44</v>
      </c>
      <c r="F1767" s="40" t="s">
        <v>20</v>
      </c>
      <c r="G1767" s="18" t="s">
        <v>130</v>
      </c>
      <c r="H1767" s="15">
        <v>191692</v>
      </c>
      <c r="I1767" s="40">
        <v>391</v>
      </c>
      <c r="J1767" s="9">
        <v>120</v>
      </c>
      <c r="K1767" s="15">
        <f t="shared" si="189"/>
        <v>1597.4333333333334</v>
      </c>
      <c r="L1767" s="10">
        <v>36.22</v>
      </c>
      <c r="M1767" s="10">
        <v>3.78</v>
      </c>
      <c r="N1767" s="10">
        <v>30.58</v>
      </c>
      <c r="O1767" s="11">
        <v>0.53879999999999995</v>
      </c>
      <c r="P1767" s="12">
        <f t="shared" si="190"/>
        <v>860.69707999999991</v>
      </c>
      <c r="Q1767" s="2">
        <f t="shared" si="191"/>
        <v>6943084.2400000002</v>
      </c>
      <c r="R1767" s="41">
        <f t="shared" si="192"/>
        <v>724595.76</v>
      </c>
      <c r="S1767" s="41">
        <f t="shared" si="193"/>
        <v>5861941.3599999994</v>
      </c>
      <c r="T1767" s="41">
        <f t="shared" si="194"/>
        <v>103283.64959999999</v>
      </c>
      <c r="U1767" s="41">
        <f t="shared" si="195"/>
        <v>164988744.65935999</v>
      </c>
    </row>
    <row r="1768" spans="1:21" x14ac:dyDescent="0.2">
      <c r="A1768" s="20">
        <v>2019</v>
      </c>
      <c r="B1768" s="20" t="s">
        <v>39</v>
      </c>
      <c r="D1768" s="13" t="s">
        <v>83</v>
      </c>
      <c r="E1768" s="40" t="s">
        <v>44</v>
      </c>
      <c r="F1768" s="40" t="s">
        <v>20</v>
      </c>
      <c r="G1768" s="18" t="s">
        <v>130</v>
      </c>
      <c r="H1768" s="15">
        <v>87651</v>
      </c>
      <c r="I1768" s="40">
        <v>180</v>
      </c>
      <c r="J1768" s="9">
        <v>60</v>
      </c>
      <c r="K1768" s="15">
        <f t="shared" si="189"/>
        <v>1460.85</v>
      </c>
      <c r="L1768" s="10">
        <v>35.82</v>
      </c>
      <c r="M1768" s="10">
        <v>4.3600000000000003</v>
      </c>
      <c r="N1768" s="10">
        <v>30.53</v>
      </c>
      <c r="O1768" s="11">
        <v>0.55530000000000002</v>
      </c>
      <c r="P1768" s="12">
        <f t="shared" si="190"/>
        <v>811.21000500000002</v>
      </c>
      <c r="Q1768" s="2">
        <f t="shared" si="191"/>
        <v>3139658.82</v>
      </c>
      <c r="R1768" s="41">
        <f t="shared" si="192"/>
        <v>382158.36000000004</v>
      </c>
      <c r="S1768" s="41">
        <f t="shared" si="193"/>
        <v>2675985.0300000003</v>
      </c>
      <c r="T1768" s="41">
        <f t="shared" si="194"/>
        <v>48672.600299999998</v>
      </c>
      <c r="U1768" s="41">
        <f t="shared" si="195"/>
        <v>71103368.148255005</v>
      </c>
    </row>
    <row r="1769" spans="1:21" x14ac:dyDescent="0.2">
      <c r="A1769" s="20">
        <v>2019</v>
      </c>
      <c r="B1769" s="20" t="s">
        <v>39</v>
      </c>
      <c r="D1769" s="13" t="s">
        <v>83</v>
      </c>
      <c r="E1769" s="40" t="s">
        <v>44</v>
      </c>
      <c r="F1769" s="40" t="s">
        <v>20</v>
      </c>
      <c r="G1769" s="18" t="s">
        <v>130</v>
      </c>
      <c r="H1769" s="15">
        <v>135775</v>
      </c>
      <c r="I1769" s="40">
        <v>274</v>
      </c>
      <c r="J1769" s="9">
        <v>110</v>
      </c>
      <c r="K1769" s="15">
        <f t="shared" si="189"/>
        <v>1234.3181818181818</v>
      </c>
      <c r="L1769" s="10">
        <v>35.64</v>
      </c>
      <c r="M1769" s="10">
        <v>4.07</v>
      </c>
      <c r="N1769" s="10">
        <v>30.97</v>
      </c>
      <c r="O1769" s="11">
        <v>0.53900000000000003</v>
      </c>
      <c r="P1769" s="12">
        <f t="shared" si="190"/>
        <v>665.29750000000001</v>
      </c>
      <c r="Q1769" s="2">
        <f t="shared" si="191"/>
        <v>4839021</v>
      </c>
      <c r="R1769" s="41">
        <f t="shared" si="192"/>
        <v>552604.25</v>
      </c>
      <c r="S1769" s="41">
        <f t="shared" si="193"/>
        <v>4204951.75</v>
      </c>
      <c r="T1769" s="41">
        <f t="shared" si="194"/>
        <v>73182.725000000006</v>
      </c>
      <c r="U1769" s="41">
        <f t="shared" si="195"/>
        <v>90330768.0625</v>
      </c>
    </row>
    <row r="1770" spans="1:21" x14ac:dyDescent="0.2">
      <c r="A1770" s="20">
        <v>2019</v>
      </c>
      <c r="B1770" s="20" t="s">
        <v>39</v>
      </c>
      <c r="D1770" s="13" t="s">
        <v>83</v>
      </c>
      <c r="E1770" s="40" t="s">
        <v>44</v>
      </c>
      <c r="F1770" s="40" t="s">
        <v>20</v>
      </c>
      <c r="G1770" s="18" t="s">
        <v>148</v>
      </c>
      <c r="H1770" s="15">
        <v>73824</v>
      </c>
      <c r="I1770" s="40">
        <v>150</v>
      </c>
      <c r="J1770" s="9">
        <v>45</v>
      </c>
      <c r="K1770" s="15">
        <f t="shared" si="189"/>
        <v>1640.5333333333333</v>
      </c>
      <c r="L1770" s="10">
        <v>36.4</v>
      </c>
      <c r="M1770" s="10">
        <v>4</v>
      </c>
      <c r="N1770" s="10">
        <v>30.3</v>
      </c>
      <c r="O1770" s="11">
        <v>0.55449999999999999</v>
      </c>
      <c r="P1770" s="12">
        <f t="shared" si="190"/>
        <v>909.67573333333337</v>
      </c>
      <c r="Q1770" s="2">
        <f t="shared" si="191"/>
        <v>2687193.6</v>
      </c>
      <c r="R1770" s="41">
        <f t="shared" si="192"/>
        <v>295296</v>
      </c>
      <c r="S1770" s="41">
        <f t="shared" si="193"/>
        <v>2236867.2000000002</v>
      </c>
      <c r="T1770" s="41">
        <f t="shared" si="194"/>
        <v>40935.408000000003</v>
      </c>
      <c r="U1770" s="41">
        <f t="shared" si="195"/>
        <v>67155901.337600008</v>
      </c>
    </row>
    <row r="1771" spans="1:21" x14ac:dyDescent="0.2">
      <c r="A1771" s="20">
        <v>2019</v>
      </c>
      <c r="B1771" s="20" t="s">
        <v>39</v>
      </c>
      <c r="D1771" s="13" t="s">
        <v>83</v>
      </c>
      <c r="E1771" s="40" t="s">
        <v>44</v>
      </c>
      <c r="F1771" s="40" t="s">
        <v>20</v>
      </c>
      <c r="G1771" s="18" t="s">
        <v>150</v>
      </c>
      <c r="H1771" s="15">
        <v>75760</v>
      </c>
      <c r="I1771" s="40">
        <v>154</v>
      </c>
      <c r="J1771" s="9">
        <v>60</v>
      </c>
      <c r="K1771" s="15">
        <f t="shared" si="189"/>
        <v>1262.6666666666667</v>
      </c>
      <c r="L1771" s="10">
        <v>34.090000000000003</v>
      </c>
      <c r="M1771" s="10">
        <v>4.53</v>
      </c>
      <c r="N1771" s="10">
        <v>28.2</v>
      </c>
      <c r="O1771" s="11">
        <v>0.52839999999999998</v>
      </c>
      <c r="P1771" s="12">
        <f t="shared" si="190"/>
        <v>667.1930666666666</v>
      </c>
      <c r="Q1771" s="2">
        <f t="shared" si="191"/>
        <v>2582658.4000000004</v>
      </c>
      <c r="R1771" s="41">
        <f t="shared" si="192"/>
        <v>343192.80000000005</v>
      </c>
      <c r="S1771" s="41">
        <f t="shared" si="193"/>
        <v>2136432</v>
      </c>
      <c r="T1771" s="41">
        <f t="shared" si="194"/>
        <v>40031.583999999995</v>
      </c>
      <c r="U1771" s="41">
        <f t="shared" si="195"/>
        <v>50546546.73066666</v>
      </c>
    </row>
    <row r="1772" spans="1:21" x14ac:dyDescent="0.2">
      <c r="A1772" s="20">
        <v>2019</v>
      </c>
      <c r="B1772" s="20" t="s">
        <v>39</v>
      </c>
      <c r="D1772" s="13" t="s">
        <v>83</v>
      </c>
      <c r="E1772" s="40" t="s">
        <v>44</v>
      </c>
      <c r="F1772" s="40" t="s">
        <v>20</v>
      </c>
      <c r="G1772" s="18" t="s">
        <v>147</v>
      </c>
      <c r="H1772" s="15">
        <v>150696</v>
      </c>
      <c r="I1772" s="40">
        <v>308</v>
      </c>
      <c r="J1772" s="9">
        <v>120</v>
      </c>
      <c r="K1772" s="15">
        <f t="shared" si="189"/>
        <v>1255.8</v>
      </c>
      <c r="L1772" s="10">
        <v>35.83</v>
      </c>
      <c r="M1772" s="10">
        <v>4.5</v>
      </c>
      <c r="N1772" s="10">
        <v>28.44</v>
      </c>
      <c r="O1772" s="11">
        <v>0.55649999999999999</v>
      </c>
      <c r="P1772" s="12">
        <f t="shared" si="190"/>
        <v>698.85269999999991</v>
      </c>
      <c r="Q1772" s="2">
        <f t="shared" si="191"/>
        <v>5399437.6799999997</v>
      </c>
      <c r="R1772" s="41">
        <f t="shared" si="192"/>
        <v>678132</v>
      </c>
      <c r="S1772" s="41">
        <f t="shared" si="193"/>
        <v>4285794.24</v>
      </c>
      <c r="T1772" s="41">
        <f t="shared" si="194"/>
        <v>83862.323999999993</v>
      </c>
      <c r="U1772" s="41">
        <f t="shared" si="195"/>
        <v>105314306.47919999</v>
      </c>
    </row>
    <row r="1773" spans="1:21" x14ac:dyDescent="0.2">
      <c r="A1773" s="20">
        <v>2019</v>
      </c>
      <c r="B1773" s="20" t="s">
        <v>39</v>
      </c>
      <c r="D1773" s="13" t="s">
        <v>83</v>
      </c>
      <c r="E1773" s="40" t="s">
        <v>44</v>
      </c>
      <c r="F1773" s="40" t="s">
        <v>20</v>
      </c>
      <c r="G1773" s="18" t="s">
        <v>150</v>
      </c>
      <c r="H1773" s="15">
        <v>191071</v>
      </c>
      <c r="I1773" s="40">
        <v>386</v>
      </c>
      <c r="J1773" s="9">
        <v>120</v>
      </c>
      <c r="K1773" s="15">
        <f t="shared" si="189"/>
        <v>1592.2583333333334</v>
      </c>
      <c r="L1773" s="10">
        <v>34.42</v>
      </c>
      <c r="M1773" s="10">
        <v>4.66</v>
      </c>
      <c r="N1773" s="10">
        <v>28.51</v>
      </c>
      <c r="O1773" s="11">
        <v>0.53310000000000002</v>
      </c>
      <c r="P1773" s="12">
        <f t="shared" si="190"/>
        <v>848.83291750000001</v>
      </c>
      <c r="Q1773" s="2">
        <f t="shared" si="191"/>
        <v>6576663.8200000003</v>
      </c>
      <c r="R1773" s="41">
        <f t="shared" si="192"/>
        <v>890390.86</v>
      </c>
      <c r="S1773" s="41">
        <f t="shared" si="193"/>
        <v>5447434.21</v>
      </c>
      <c r="T1773" s="41">
        <f t="shared" si="194"/>
        <v>101859.9501</v>
      </c>
      <c r="U1773" s="41">
        <f t="shared" si="195"/>
        <v>162187354.37964249</v>
      </c>
    </row>
    <row r="1774" spans="1:21" x14ac:dyDescent="0.2">
      <c r="A1774" s="20">
        <v>2019</v>
      </c>
      <c r="B1774" s="20" t="s">
        <v>39</v>
      </c>
      <c r="D1774" s="13" t="s">
        <v>83</v>
      </c>
      <c r="E1774" s="40" t="s">
        <v>44</v>
      </c>
      <c r="F1774" s="40" t="s">
        <v>20</v>
      </c>
      <c r="G1774" s="18" t="s">
        <v>134</v>
      </c>
      <c r="H1774" s="15">
        <v>536722</v>
      </c>
      <c r="I1774" s="40">
        <v>1087</v>
      </c>
      <c r="J1774" s="9">
        <v>320</v>
      </c>
      <c r="K1774" s="15">
        <f t="shared" si="189"/>
        <v>1677.2562499999999</v>
      </c>
      <c r="L1774" s="10">
        <v>35.74</v>
      </c>
      <c r="M1774" s="10">
        <v>4.26</v>
      </c>
      <c r="N1774" s="10">
        <v>32.950000000000003</v>
      </c>
      <c r="O1774" s="11">
        <v>0.52070000000000005</v>
      </c>
      <c r="P1774" s="12">
        <f t="shared" si="190"/>
        <v>873.34732937500007</v>
      </c>
      <c r="Q1774" s="2">
        <f t="shared" si="191"/>
        <v>19182444.280000001</v>
      </c>
      <c r="R1774" s="41">
        <f t="shared" si="192"/>
        <v>2286435.7199999997</v>
      </c>
      <c r="S1774" s="41">
        <f t="shared" si="193"/>
        <v>17684989.900000002</v>
      </c>
      <c r="T1774" s="41">
        <f t="shared" si="194"/>
        <v>279471.14540000004</v>
      </c>
      <c r="U1774" s="41">
        <f t="shared" si="195"/>
        <v>468744725.31680876</v>
      </c>
    </row>
    <row r="1775" spans="1:21" x14ac:dyDescent="0.2">
      <c r="A1775" s="20">
        <v>2019</v>
      </c>
      <c r="B1775" s="20" t="s">
        <v>39</v>
      </c>
      <c r="D1775" s="13" t="s">
        <v>83</v>
      </c>
      <c r="E1775" s="40" t="s">
        <v>44</v>
      </c>
      <c r="F1775" s="40" t="s">
        <v>20</v>
      </c>
      <c r="G1775" s="18" t="s">
        <v>134</v>
      </c>
      <c r="H1775" s="15">
        <v>119530</v>
      </c>
      <c r="I1775" s="40">
        <v>241</v>
      </c>
      <c r="J1775" s="9">
        <v>110</v>
      </c>
      <c r="K1775" s="15">
        <f t="shared" si="189"/>
        <v>1086.6363636363637</v>
      </c>
      <c r="L1775" s="10">
        <v>34.799999999999997</v>
      </c>
      <c r="M1775" s="10">
        <v>4.5999999999999996</v>
      </c>
      <c r="N1775" s="10">
        <v>32.67</v>
      </c>
      <c r="O1775" s="11">
        <v>0.52370000000000005</v>
      </c>
      <c r="P1775" s="12">
        <f t="shared" si="190"/>
        <v>569.07146363636366</v>
      </c>
      <c r="Q1775" s="2">
        <f t="shared" si="191"/>
        <v>4159643.9999999995</v>
      </c>
      <c r="R1775" s="41">
        <f t="shared" si="192"/>
        <v>549838</v>
      </c>
      <c r="S1775" s="41">
        <f t="shared" si="193"/>
        <v>3905045.1</v>
      </c>
      <c r="T1775" s="41">
        <f t="shared" si="194"/>
        <v>62597.861000000004</v>
      </c>
      <c r="U1775" s="41">
        <f t="shared" si="195"/>
        <v>68021112.048454553</v>
      </c>
    </row>
    <row r="1776" spans="1:21" x14ac:dyDescent="0.2">
      <c r="A1776" s="20">
        <v>2019</v>
      </c>
      <c r="B1776" s="20" t="s">
        <v>39</v>
      </c>
      <c r="D1776" s="13" t="s">
        <v>83</v>
      </c>
      <c r="E1776" s="40" t="s">
        <v>44</v>
      </c>
      <c r="F1776" s="40" t="s">
        <v>20</v>
      </c>
      <c r="G1776" s="18" t="s">
        <v>134</v>
      </c>
      <c r="H1776" s="15">
        <v>109944</v>
      </c>
      <c r="I1776" s="40">
        <v>224</v>
      </c>
      <c r="J1776" s="9">
        <v>60</v>
      </c>
      <c r="K1776" s="15">
        <f t="shared" si="189"/>
        <v>1832.4</v>
      </c>
      <c r="L1776" s="10">
        <v>35.51</v>
      </c>
      <c r="M1776" s="10">
        <v>3.95</v>
      </c>
      <c r="N1776" s="10">
        <v>32.07</v>
      </c>
      <c r="O1776" s="11">
        <v>0.54669999999999996</v>
      </c>
      <c r="P1776" s="12">
        <f t="shared" si="190"/>
        <v>1001.7730799999998</v>
      </c>
      <c r="Q1776" s="2">
        <f t="shared" si="191"/>
        <v>3904111.44</v>
      </c>
      <c r="R1776" s="41">
        <f t="shared" si="192"/>
        <v>434278.80000000005</v>
      </c>
      <c r="S1776" s="41">
        <f t="shared" si="193"/>
        <v>3525904.08</v>
      </c>
      <c r="T1776" s="41">
        <f t="shared" si="194"/>
        <v>60106.384799999993</v>
      </c>
      <c r="U1776" s="41">
        <f t="shared" si="195"/>
        <v>110138939.50751998</v>
      </c>
    </row>
    <row r="1777" spans="1:21" x14ac:dyDescent="0.2">
      <c r="A1777" s="20">
        <v>2019</v>
      </c>
      <c r="B1777" s="20" t="s">
        <v>39</v>
      </c>
      <c r="D1777" s="13" t="s">
        <v>83</v>
      </c>
      <c r="E1777" s="40" t="s">
        <v>44</v>
      </c>
      <c r="F1777" s="40" t="s">
        <v>20</v>
      </c>
      <c r="G1777" s="18" t="s">
        <v>134</v>
      </c>
      <c r="H1777" s="15">
        <v>130255</v>
      </c>
      <c r="I1777" s="40">
        <v>266</v>
      </c>
      <c r="J1777" s="9">
        <v>85</v>
      </c>
      <c r="K1777" s="15">
        <f t="shared" si="189"/>
        <v>1532.4117647058824</v>
      </c>
      <c r="L1777" s="10">
        <v>35.880000000000003</v>
      </c>
      <c r="M1777" s="10">
        <v>3.36</v>
      </c>
      <c r="N1777" s="10">
        <v>32.82</v>
      </c>
      <c r="O1777" s="11">
        <v>0.48249999999999998</v>
      </c>
      <c r="P1777" s="12">
        <f t="shared" si="190"/>
        <v>739.38867647058817</v>
      </c>
      <c r="Q1777" s="2">
        <f t="shared" si="191"/>
        <v>4673549.4000000004</v>
      </c>
      <c r="R1777" s="41">
        <f t="shared" si="192"/>
        <v>437656.8</v>
      </c>
      <c r="S1777" s="41">
        <f t="shared" si="193"/>
        <v>4274969.0999999996</v>
      </c>
      <c r="T1777" s="41">
        <f t="shared" si="194"/>
        <v>62848.037499999999</v>
      </c>
      <c r="U1777" s="41">
        <f t="shared" si="195"/>
        <v>96309072.053676456</v>
      </c>
    </row>
    <row r="1778" spans="1:21" x14ac:dyDescent="0.2">
      <c r="A1778" s="20">
        <v>2019</v>
      </c>
      <c r="B1778" s="20" t="s">
        <v>39</v>
      </c>
      <c r="D1778" s="13" t="s">
        <v>83</v>
      </c>
      <c r="E1778" s="40" t="s">
        <v>44</v>
      </c>
      <c r="F1778" s="40" t="s">
        <v>20</v>
      </c>
      <c r="G1778" s="18" t="s">
        <v>134</v>
      </c>
      <c r="H1778" s="15">
        <v>149788</v>
      </c>
      <c r="I1778" s="40">
        <v>313</v>
      </c>
      <c r="J1778" s="9">
        <v>120</v>
      </c>
      <c r="K1778" s="15">
        <f t="shared" si="189"/>
        <v>1248.2333333333333</v>
      </c>
      <c r="L1778" s="10">
        <v>34.42</v>
      </c>
      <c r="M1778" s="10">
        <v>4.67</v>
      </c>
      <c r="N1778" s="10">
        <v>29.81</v>
      </c>
      <c r="O1778" s="11">
        <v>0.53720000000000001</v>
      </c>
      <c r="P1778" s="12">
        <f t="shared" si="190"/>
        <v>670.55094666666662</v>
      </c>
      <c r="Q1778" s="2">
        <f t="shared" si="191"/>
        <v>5155702.96</v>
      </c>
      <c r="R1778" s="41">
        <f t="shared" si="192"/>
        <v>699509.96</v>
      </c>
      <c r="S1778" s="41">
        <f t="shared" si="193"/>
        <v>4465180.28</v>
      </c>
      <c r="T1778" s="41">
        <f t="shared" si="194"/>
        <v>80466.113599999997</v>
      </c>
      <c r="U1778" s="41">
        <f t="shared" si="195"/>
        <v>100440485.19930667</v>
      </c>
    </row>
    <row r="1779" spans="1:21" x14ac:dyDescent="0.2">
      <c r="A1779" s="20">
        <v>2019</v>
      </c>
      <c r="B1779" s="20" t="s">
        <v>39</v>
      </c>
      <c r="D1779" s="13" t="s">
        <v>83</v>
      </c>
      <c r="E1779" s="40" t="s">
        <v>44</v>
      </c>
      <c r="F1779" s="40" t="s">
        <v>20</v>
      </c>
      <c r="G1779" s="18" t="s">
        <v>134</v>
      </c>
      <c r="H1779" s="15">
        <v>105535</v>
      </c>
      <c r="I1779" s="40">
        <v>221</v>
      </c>
      <c r="J1779" s="9">
        <v>110</v>
      </c>
      <c r="K1779" s="15">
        <f t="shared" si="189"/>
        <v>959.40909090909088</v>
      </c>
      <c r="L1779" s="10">
        <v>33.86</v>
      </c>
      <c r="M1779" s="10">
        <v>4.6500000000000004</v>
      </c>
      <c r="N1779" s="10">
        <v>28.3</v>
      </c>
      <c r="O1779" s="11">
        <v>0.52410000000000001</v>
      </c>
      <c r="P1779" s="12">
        <f t="shared" si="190"/>
        <v>502.82630454545455</v>
      </c>
      <c r="Q1779" s="2">
        <f t="shared" si="191"/>
        <v>3573415.1</v>
      </c>
      <c r="R1779" s="41">
        <f t="shared" si="192"/>
        <v>490737.75000000006</v>
      </c>
      <c r="S1779" s="41">
        <f t="shared" si="193"/>
        <v>2986640.5</v>
      </c>
      <c r="T1779" s="41">
        <f t="shared" si="194"/>
        <v>55310.893499999998</v>
      </c>
      <c r="U1779" s="41">
        <f t="shared" si="195"/>
        <v>53065774.050204545</v>
      </c>
    </row>
    <row r="1780" spans="1:21" x14ac:dyDescent="0.2">
      <c r="A1780" s="20">
        <v>2019</v>
      </c>
      <c r="B1780" s="20" t="s">
        <v>39</v>
      </c>
      <c r="D1780" s="13" t="s">
        <v>83</v>
      </c>
      <c r="E1780" s="40" t="s">
        <v>44</v>
      </c>
      <c r="F1780" s="40" t="s">
        <v>20</v>
      </c>
      <c r="G1780" s="18" t="s">
        <v>134</v>
      </c>
      <c r="H1780" s="15">
        <v>135398</v>
      </c>
      <c r="I1780" s="40">
        <v>281</v>
      </c>
      <c r="J1780" s="9">
        <v>120</v>
      </c>
      <c r="K1780" s="15">
        <f t="shared" si="189"/>
        <v>1128.3166666666666</v>
      </c>
      <c r="L1780" s="10">
        <v>34.17</v>
      </c>
      <c r="M1780" s="10">
        <v>4.8</v>
      </c>
      <c r="N1780" s="10">
        <v>28.93</v>
      </c>
      <c r="O1780" s="11">
        <v>0.52890000000000004</v>
      </c>
      <c r="P1780" s="12">
        <f t="shared" si="190"/>
        <v>596.76668500000005</v>
      </c>
      <c r="Q1780" s="2">
        <f t="shared" si="191"/>
        <v>4626549.66</v>
      </c>
      <c r="R1780" s="41">
        <f t="shared" si="192"/>
        <v>649910.4</v>
      </c>
      <c r="S1780" s="41">
        <f t="shared" si="193"/>
        <v>3917064.14</v>
      </c>
      <c r="T1780" s="41">
        <f t="shared" si="194"/>
        <v>71612.002200000003</v>
      </c>
      <c r="U1780" s="41">
        <f t="shared" si="195"/>
        <v>80801015.615630001</v>
      </c>
    </row>
    <row r="1781" spans="1:21" x14ac:dyDescent="0.2">
      <c r="A1781" s="20">
        <v>2019</v>
      </c>
      <c r="B1781" s="20" t="s">
        <v>39</v>
      </c>
      <c r="D1781" s="13" t="s">
        <v>83</v>
      </c>
      <c r="E1781" s="40" t="s">
        <v>44</v>
      </c>
      <c r="F1781" s="40" t="s">
        <v>20</v>
      </c>
      <c r="G1781" s="18" t="s">
        <v>134</v>
      </c>
      <c r="H1781" s="15">
        <v>95764</v>
      </c>
      <c r="I1781" s="40">
        <v>193</v>
      </c>
      <c r="J1781" s="9">
        <v>60</v>
      </c>
      <c r="K1781" s="15">
        <f t="shared" si="189"/>
        <v>1596.0666666666666</v>
      </c>
      <c r="L1781" s="10">
        <v>34.799999999999997</v>
      </c>
      <c r="M1781" s="10">
        <v>4.8899999999999997</v>
      </c>
      <c r="N1781" s="10">
        <v>30.2</v>
      </c>
      <c r="O1781" s="11">
        <v>0.53049999999999997</v>
      </c>
      <c r="P1781" s="12">
        <f t="shared" si="190"/>
        <v>846.71336666666662</v>
      </c>
      <c r="Q1781" s="2">
        <f t="shared" si="191"/>
        <v>3332587.1999999997</v>
      </c>
      <c r="R1781" s="41">
        <f t="shared" si="192"/>
        <v>468285.95999999996</v>
      </c>
      <c r="S1781" s="41">
        <f t="shared" si="193"/>
        <v>2892072.8</v>
      </c>
      <c r="T1781" s="41">
        <f t="shared" si="194"/>
        <v>50802.801999999996</v>
      </c>
      <c r="U1781" s="41">
        <f t="shared" si="195"/>
        <v>81084658.845466658</v>
      </c>
    </row>
    <row r="1782" spans="1:21" x14ac:dyDescent="0.2">
      <c r="A1782" s="20">
        <v>2019</v>
      </c>
      <c r="B1782" s="20" t="s">
        <v>39</v>
      </c>
      <c r="D1782" s="13" t="s">
        <v>83</v>
      </c>
      <c r="E1782" s="40" t="s">
        <v>44</v>
      </c>
      <c r="F1782" s="40" t="s">
        <v>20</v>
      </c>
      <c r="G1782" s="18" t="s">
        <v>134</v>
      </c>
      <c r="H1782" s="15">
        <v>95606</v>
      </c>
      <c r="I1782" s="40">
        <v>194</v>
      </c>
      <c r="J1782" s="9">
        <v>60</v>
      </c>
      <c r="K1782" s="15">
        <f t="shared" si="189"/>
        <v>1593.4333333333334</v>
      </c>
      <c r="L1782" s="10">
        <v>35.32</v>
      </c>
      <c r="M1782" s="10">
        <v>4.9800000000000004</v>
      </c>
      <c r="N1782" s="10">
        <v>32.270000000000003</v>
      </c>
      <c r="O1782" s="11">
        <v>0.53149999999999997</v>
      </c>
      <c r="P1782" s="12">
        <f t="shared" si="190"/>
        <v>846.90981666666664</v>
      </c>
      <c r="Q1782" s="2">
        <f t="shared" si="191"/>
        <v>3376803.92</v>
      </c>
      <c r="R1782" s="41">
        <f t="shared" si="192"/>
        <v>476117.88000000006</v>
      </c>
      <c r="S1782" s="41">
        <f t="shared" si="193"/>
        <v>3085205.62</v>
      </c>
      <c r="T1782" s="41">
        <f t="shared" si="194"/>
        <v>50814.589</v>
      </c>
      <c r="U1782" s="41">
        <f t="shared" si="195"/>
        <v>80969659.932233334</v>
      </c>
    </row>
    <row r="1783" spans="1:21" x14ac:dyDescent="0.2">
      <c r="A1783" s="20">
        <v>2019</v>
      </c>
      <c r="B1783" s="20" t="s">
        <v>39</v>
      </c>
      <c r="D1783" s="13" t="s">
        <v>83</v>
      </c>
      <c r="E1783" s="40" t="s">
        <v>44</v>
      </c>
      <c r="F1783" s="40" t="s">
        <v>20</v>
      </c>
      <c r="G1783" s="18" t="s">
        <v>134</v>
      </c>
      <c r="H1783" s="15">
        <v>134752</v>
      </c>
      <c r="I1783" s="40">
        <v>280</v>
      </c>
      <c r="J1783" s="9">
        <v>100</v>
      </c>
      <c r="K1783" s="15">
        <f t="shared" si="189"/>
        <v>1347.52</v>
      </c>
      <c r="L1783" s="10">
        <v>35.06</v>
      </c>
      <c r="M1783" s="10">
        <v>4.87</v>
      </c>
      <c r="N1783" s="10">
        <v>30.69</v>
      </c>
      <c r="O1783" s="11">
        <v>0.54420000000000002</v>
      </c>
      <c r="P1783" s="12">
        <f t="shared" si="190"/>
        <v>733.3203840000001</v>
      </c>
      <c r="Q1783" s="2">
        <f t="shared" si="191"/>
        <v>4724405.12</v>
      </c>
      <c r="R1783" s="41">
        <f t="shared" si="192"/>
        <v>656242.24</v>
      </c>
      <c r="S1783" s="41">
        <f t="shared" si="193"/>
        <v>4135538.8800000004</v>
      </c>
      <c r="T1783" s="41">
        <f t="shared" si="194"/>
        <v>73332.038400000005</v>
      </c>
      <c r="U1783" s="41">
        <f t="shared" si="195"/>
        <v>98816388.384768009</v>
      </c>
    </row>
    <row r="1784" spans="1:21" x14ac:dyDescent="0.2">
      <c r="A1784" s="20">
        <v>2019</v>
      </c>
      <c r="B1784" s="20" t="s">
        <v>39</v>
      </c>
      <c r="D1784" s="13" t="s">
        <v>83</v>
      </c>
      <c r="E1784" s="40" t="s">
        <v>44</v>
      </c>
      <c r="F1784" s="40" t="s">
        <v>21</v>
      </c>
      <c r="G1784" s="18" t="s">
        <v>134</v>
      </c>
      <c r="H1784" s="15">
        <v>113425</v>
      </c>
      <c r="I1784" s="40">
        <v>230</v>
      </c>
      <c r="J1784" s="9">
        <v>85</v>
      </c>
      <c r="K1784" s="15">
        <f t="shared" si="189"/>
        <v>1334.4117647058824</v>
      </c>
      <c r="L1784" s="10">
        <v>34.299999999999997</v>
      </c>
      <c r="M1784" s="10">
        <v>4.99</v>
      </c>
      <c r="N1784" s="10">
        <v>29.9</v>
      </c>
      <c r="O1784" s="11">
        <v>0.51759999999999995</v>
      </c>
      <c r="P1784" s="12">
        <f t="shared" si="190"/>
        <v>690.69152941176458</v>
      </c>
      <c r="Q1784" s="2">
        <f t="shared" si="191"/>
        <v>3890477.4999999995</v>
      </c>
      <c r="R1784" s="41">
        <f t="shared" si="192"/>
        <v>565990.75</v>
      </c>
      <c r="S1784" s="41">
        <f t="shared" si="193"/>
        <v>3391407.5</v>
      </c>
      <c r="T1784" s="41">
        <f t="shared" si="194"/>
        <v>58708.779999999992</v>
      </c>
      <c r="U1784" s="41">
        <f t="shared" si="195"/>
        <v>78341686.723529398</v>
      </c>
    </row>
    <row r="1785" spans="1:21" x14ac:dyDescent="0.2">
      <c r="A1785" s="20">
        <v>2019</v>
      </c>
      <c r="B1785" s="20" t="s">
        <v>39</v>
      </c>
      <c r="D1785" s="13" t="s">
        <v>83</v>
      </c>
      <c r="E1785" s="40" t="s">
        <v>44</v>
      </c>
      <c r="F1785" s="40" t="s">
        <v>20</v>
      </c>
      <c r="G1785" s="18" t="s">
        <v>134</v>
      </c>
      <c r="H1785" s="15">
        <v>109746</v>
      </c>
      <c r="I1785" s="40">
        <v>224</v>
      </c>
      <c r="J1785" s="9">
        <v>67</v>
      </c>
      <c r="K1785" s="15">
        <f t="shared" si="189"/>
        <v>1638</v>
      </c>
      <c r="L1785" s="10">
        <v>35.200000000000003</v>
      </c>
      <c r="M1785" s="10">
        <v>4.57</v>
      </c>
      <c r="N1785" s="10">
        <v>30.5</v>
      </c>
      <c r="O1785" s="11">
        <v>0.54879999999999995</v>
      </c>
      <c r="P1785" s="12">
        <f t="shared" si="190"/>
        <v>898.93439999999987</v>
      </c>
      <c r="Q1785" s="2">
        <f t="shared" si="191"/>
        <v>3863059.2</v>
      </c>
      <c r="R1785" s="41">
        <f t="shared" si="192"/>
        <v>501539.22000000003</v>
      </c>
      <c r="S1785" s="41">
        <f t="shared" si="193"/>
        <v>3347253</v>
      </c>
      <c r="T1785" s="41">
        <f t="shared" si="194"/>
        <v>60228.604799999994</v>
      </c>
      <c r="U1785" s="41">
        <f t="shared" si="195"/>
        <v>98654454.662399992</v>
      </c>
    </row>
    <row r="1786" spans="1:21" x14ac:dyDescent="0.2">
      <c r="A1786" s="20">
        <v>2020</v>
      </c>
      <c r="B1786" s="20" t="s">
        <v>17</v>
      </c>
      <c r="D1786" s="13" t="s">
        <v>82</v>
      </c>
      <c r="E1786" s="40" t="s">
        <v>44</v>
      </c>
      <c r="F1786" s="40" t="s">
        <v>127</v>
      </c>
      <c r="G1786" s="18" t="s">
        <v>130</v>
      </c>
      <c r="H1786" s="15">
        <v>31630</v>
      </c>
      <c r="I1786" s="40">
        <v>65</v>
      </c>
      <c r="J1786" s="9">
        <v>25</v>
      </c>
      <c r="K1786" s="15">
        <v>1265.2</v>
      </c>
      <c r="L1786" s="10">
        <v>37.299999999999997</v>
      </c>
      <c r="M1786" s="10">
        <v>4.71</v>
      </c>
      <c r="N1786" s="10">
        <v>31.3</v>
      </c>
      <c r="O1786" s="11">
        <v>0.56679999999999997</v>
      </c>
      <c r="P1786" s="12">
        <v>717.1153599999999</v>
      </c>
      <c r="Q1786" s="2">
        <f t="shared" ref="Q1786:Q1849" si="196">$H1786*L1786</f>
        <v>1179799</v>
      </c>
      <c r="R1786" s="41">
        <f t="shared" ref="R1786:R1849" si="197">$H1786*M1786</f>
        <v>148977.29999999999</v>
      </c>
      <c r="S1786" s="41">
        <f t="shared" ref="S1786:S1849" si="198">$H1786*N1786</f>
        <v>990019</v>
      </c>
      <c r="T1786" s="41">
        <f t="shared" ref="T1786:T1849" si="199">$H1786*O1786</f>
        <v>17927.883999999998</v>
      </c>
      <c r="U1786" s="41">
        <f t="shared" ref="U1786:U1849" si="200">$H1786*P1786</f>
        <v>22682358.836799998</v>
      </c>
    </row>
    <row r="1787" spans="1:21" x14ac:dyDescent="0.2">
      <c r="A1787" s="20">
        <v>2020</v>
      </c>
      <c r="B1787" s="20" t="s">
        <v>17</v>
      </c>
      <c r="D1787" s="13" t="s">
        <v>82</v>
      </c>
      <c r="E1787" s="40" t="s">
        <v>44</v>
      </c>
      <c r="F1787" s="40" t="s">
        <v>127</v>
      </c>
      <c r="G1787" s="18" t="s">
        <v>130</v>
      </c>
      <c r="H1787" s="15">
        <v>53875</v>
      </c>
      <c r="I1787" s="40">
        <v>111</v>
      </c>
      <c r="J1787" s="9">
        <v>52</v>
      </c>
      <c r="K1787" s="15">
        <v>1036.0576923076924</v>
      </c>
      <c r="L1787" s="10">
        <v>37.200000000000003</v>
      </c>
      <c r="M1787" s="10">
        <v>4.21</v>
      </c>
      <c r="N1787" s="10">
        <v>31.4</v>
      </c>
      <c r="O1787" s="11">
        <v>0.56599999999999995</v>
      </c>
      <c r="P1787" s="12">
        <v>586.40865384615381</v>
      </c>
      <c r="Q1787" s="2">
        <f t="shared" si="196"/>
        <v>2004150.0000000002</v>
      </c>
      <c r="R1787" s="41">
        <f t="shared" si="197"/>
        <v>226813.75</v>
      </c>
      <c r="S1787" s="41">
        <f t="shared" si="198"/>
        <v>1691675</v>
      </c>
      <c r="T1787" s="41">
        <f t="shared" si="199"/>
        <v>30493.249999999996</v>
      </c>
      <c r="U1787" s="41">
        <f t="shared" si="200"/>
        <v>31592766.225961536</v>
      </c>
    </row>
    <row r="1788" spans="1:21" x14ac:dyDescent="0.2">
      <c r="A1788" s="20">
        <v>2020</v>
      </c>
      <c r="B1788" s="20" t="s">
        <v>17</v>
      </c>
      <c r="D1788" s="13" t="s">
        <v>82</v>
      </c>
      <c r="E1788" s="40" t="s">
        <v>44</v>
      </c>
      <c r="F1788" s="40" t="s">
        <v>127</v>
      </c>
      <c r="G1788" s="18" t="s">
        <v>130</v>
      </c>
      <c r="H1788" s="15">
        <v>31165</v>
      </c>
      <c r="I1788" s="40">
        <v>63</v>
      </c>
      <c r="J1788" s="9">
        <v>21.5</v>
      </c>
      <c r="K1788" s="15">
        <v>1449.5348837209303</v>
      </c>
      <c r="L1788" s="10">
        <v>37.200000000000003</v>
      </c>
      <c r="M1788" s="10">
        <v>4.5</v>
      </c>
      <c r="N1788" s="10">
        <v>30.7</v>
      </c>
      <c r="O1788" s="11">
        <v>0.56330000000000002</v>
      </c>
      <c r="P1788" s="12">
        <v>816.52300000000002</v>
      </c>
      <c r="Q1788" s="2">
        <f t="shared" si="196"/>
        <v>1159338</v>
      </c>
      <c r="R1788" s="41">
        <f t="shared" si="197"/>
        <v>140242.5</v>
      </c>
      <c r="S1788" s="41">
        <f t="shared" si="198"/>
        <v>956765.5</v>
      </c>
      <c r="T1788" s="41">
        <f t="shared" si="199"/>
        <v>17555.244500000001</v>
      </c>
      <c r="U1788" s="41">
        <f t="shared" si="200"/>
        <v>25446939.295000002</v>
      </c>
    </row>
    <row r="1789" spans="1:21" x14ac:dyDescent="0.2">
      <c r="A1789" s="20">
        <v>2020</v>
      </c>
      <c r="B1789" s="20" t="s">
        <v>17</v>
      </c>
      <c r="D1789" s="13" t="s">
        <v>82</v>
      </c>
      <c r="E1789" s="40" t="s">
        <v>44</v>
      </c>
      <c r="F1789" s="40" t="s">
        <v>127</v>
      </c>
      <c r="G1789" s="18" t="s">
        <v>130</v>
      </c>
      <c r="H1789" s="15">
        <v>29820</v>
      </c>
      <c r="I1789" s="40">
        <v>60</v>
      </c>
      <c r="J1789" s="9">
        <v>22</v>
      </c>
      <c r="K1789" s="15">
        <v>1355.4545454545455</v>
      </c>
      <c r="L1789" s="10">
        <v>37.299999999999997</v>
      </c>
      <c r="M1789" s="10">
        <v>4.25</v>
      </c>
      <c r="N1789" s="10">
        <v>31.2</v>
      </c>
      <c r="O1789" s="11">
        <v>0.56579999999999997</v>
      </c>
      <c r="P1789" s="12">
        <v>766.91618181818183</v>
      </c>
      <c r="Q1789" s="2">
        <f t="shared" si="196"/>
        <v>1112286</v>
      </c>
      <c r="R1789" s="41">
        <f t="shared" si="197"/>
        <v>126735</v>
      </c>
      <c r="S1789" s="41">
        <f t="shared" si="198"/>
        <v>930384</v>
      </c>
      <c r="T1789" s="41">
        <f t="shared" si="199"/>
        <v>16872.155999999999</v>
      </c>
      <c r="U1789" s="41">
        <f t="shared" si="200"/>
        <v>22869440.541818183</v>
      </c>
    </row>
    <row r="1790" spans="1:21" x14ac:dyDescent="0.2">
      <c r="A1790" s="20">
        <v>2020</v>
      </c>
      <c r="B1790" s="20" t="s">
        <v>17</v>
      </c>
      <c r="D1790" s="13" t="s">
        <v>82</v>
      </c>
      <c r="E1790" s="40" t="s">
        <v>44</v>
      </c>
      <c r="F1790" s="40" t="s">
        <v>127</v>
      </c>
      <c r="G1790" s="18" t="s">
        <v>147</v>
      </c>
      <c r="H1790" s="15">
        <v>166599</v>
      </c>
      <c r="I1790" s="40">
        <v>333</v>
      </c>
      <c r="J1790" s="9">
        <v>113</v>
      </c>
      <c r="K1790" s="15">
        <v>1474.3274336283187</v>
      </c>
      <c r="L1790" s="10">
        <v>37.6</v>
      </c>
      <c r="M1790" s="10">
        <v>4.45</v>
      </c>
      <c r="N1790" s="10">
        <v>30.3</v>
      </c>
      <c r="O1790" s="11">
        <v>0.54149999999999998</v>
      </c>
      <c r="P1790" s="12">
        <v>798.34830530973454</v>
      </c>
      <c r="Q1790" s="2">
        <f t="shared" si="196"/>
        <v>6264122.4000000004</v>
      </c>
      <c r="R1790" s="41">
        <f t="shared" si="197"/>
        <v>741365.55</v>
      </c>
      <c r="S1790" s="41">
        <f t="shared" si="198"/>
        <v>5047949.7</v>
      </c>
      <c r="T1790" s="41">
        <f t="shared" si="199"/>
        <v>90213.358500000002</v>
      </c>
      <c r="U1790" s="41">
        <f t="shared" si="200"/>
        <v>133004029.31629646</v>
      </c>
    </row>
    <row r="1791" spans="1:21" x14ac:dyDescent="0.2">
      <c r="A1791" s="20">
        <v>2020</v>
      </c>
      <c r="B1791" s="20" t="s">
        <v>17</v>
      </c>
      <c r="D1791" s="13" t="s">
        <v>82</v>
      </c>
      <c r="E1791" s="40" t="s">
        <v>44</v>
      </c>
      <c r="F1791" s="40" t="s">
        <v>128</v>
      </c>
      <c r="G1791" s="18" t="s">
        <v>147</v>
      </c>
      <c r="H1791" s="15">
        <v>118269</v>
      </c>
      <c r="I1791" s="40">
        <v>240</v>
      </c>
      <c r="J1791" s="9">
        <v>110</v>
      </c>
      <c r="K1791" s="15">
        <v>1075.1727272727273</v>
      </c>
      <c r="L1791" s="10">
        <v>37</v>
      </c>
      <c r="M1791" s="10">
        <v>4.1500000000000004</v>
      </c>
      <c r="N1791" s="10">
        <v>28.48</v>
      </c>
      <c r="O1791" s="11">
        <v>0.54269999999999996</v>
      </c>
      <c r="P1791" s="12">
        <v>583.49623909090906</v>
      </c>
      <c r="Q1791" s="2">
        <f t="shared" si="196"/>
        <v>4375953</v>
      </c>
      <c r="R1791" s="41">
        <f t="shared" si="197"/>
        <v>490816.35000000003</v>
      </c>
      <c r="S1791" s="41">
        <f t="shared" si="198"/>
        <v>3368301.12</v>
      </c>
      <c r="T1791" s="41">
        <f t="shared" si="199"/>
        <v>64184.586299999995</v>
      </c>
      <c r="U1791" s="41">
        <f t="shared" si="200"/>
        <v>69009516.701042727</v>
      </c>
    </row>
    <row r="1792" spans="1:21" x14ac:dyDescent="0.2">
      <c r="A1792" s="20">
        <v>2020</v>
      </c>
      <c r="B1792" s="20" t="s">
        <v>17</v>
      </c>
      <c r="D1792" s="13" t="s">
        <v>82</v>
      </c>
      <c r="E1792" s="40" t="s">
        <v>44</v>
      </c>
      <c r="F1792" s="40" t="s">
        <v>128</v>
      </c>
      <c r="G1792" s="18" t="s">
        <v>130</v>
      </c>
      <c r="H1792" s="15">
        <v>103259</v>
      </c>
      <c r="I1792" s="40">
        <v>212</v>
      </c>
      <c r="J1792" s="9">
        <v>73.2</v>
      </c>
      <c r="K1792" s="15">
        <v>1410.6420765027322</v>
      </c>
      <c r="L1792" s="10">
        <v>37</v>
      </c>
      <c r="M1792" s="10">
        <v>4.55</v>
      </c>
      <c r="N1792" s="10">
        <v>32.03</v>
      </c>
      <c r="O1792" s="11">
        <v>0.5706</v>
      </c>
      <c r="P1792" s="12">
        <v>804.91236885245894</v>
      </c>
      <c r="Q1792" s="2">
        <f t="shared" si="196"/>
        <v>3820583</v>
      </c>
      <c r="R1792" s="41">
        <f t="shared" si="197"/>
        <v>469828.44999999995</v>
      </c>
      <c r="S1792" s="41">
        <f t="shared" si="198"/>
        <v>3307385.77</v>
      </c>
      <c r="T1792" s="41">
        <f t="shared" si="199"/>
        <v>58919.585399999996</v>
      </c>
      <c r="U1792" s="41">
        <f t="shared" si="200"/>
        <v>83114446.295336053</v>
      </c>
    </row>
    <row r="1793" spans="1:21" x14ac:dyDescent="0.2">
      <c r="A1793" s="20">
        <v>2020</v>
      </c>
      <c r="B1793" s="20" t="s">
        <v>17</v>
      </c>
      <c r="D1793" s="13" t="s">
        <v>82</v>
      </c>
      <c r="E1793" s="40" t="s">
        <v>44</v>
      </c>
      <c r="F1793" s="40" t="s">
        <v>128</v>
      </c>
      <c r="G1793" s="18" t="s">
        <v>130</v>
      </c>
      <c r="H1793" s="15">
        <v>91906</v>
      </c>
      <c r="I1793" s="40">
        <v>187</v>
      </c>
      <c r="J1793" s="9">
        <v>65</v>
      </c>
      <c r="K1793" s="15">
        <v>1413.9384615384615</v>
      </c>
      <c r="L1793" s="10">
        <v>36.9</v>
      </c>
      <c r="M1793" s="10">
        <v>4.33</v>
      </c>
      <c r="N1793" s="10">
        <v>29.87</v>
      </c>
      <c r="O1793" s="11">
        <v>0.56389999999999996</v>
      </c>
      <c r="P1793" s="12">
        <v>797.3198984615384</v>
      </c>
      <c r="Q1793" s="2">
        <f t="shared" si="196"/>
        <v>3391331.4</v>
      </c>
      <c r="R1793" s="41">
        <f t="shared" si="197"/>
        <v>397952.98</v>
      </c>
      <c r="S1793" s="41">
        <f t="shared" si="198"/>
        <v>2745232.22</v>
      </c>
      <c r="T1793" s="41">
        <f t="shared" si="199"/>
        <v>51825.793399999995</v>
      </c>
      <c r="U1793" s="41">
        <f t="shared" si="200"/>
        <v>73278482.588006154</v>
      </c>
    </row>
    <row r="1794" spans="1:21" x14ac:dyDescent="0.2">
      <c r="A1794" s="20">
        <v>2020</v>
      </c>
      <c r="B1794" s="20" t="s">
        <v>17</v>
      </c>
      <c r="D1794" s="13" t="s">
        <v>82</v>
      </c>
      <c r="E1794" s="40" t="s">
        <v>44</v>
      </c>
      <c r="F1794" s="40" t="s">
        <v>128</v>
      </c>
      <c r="G1794" s="18" t="s">
        <v>130</v>
      </c>
      <c r="H1794" s="15">
        <v>79219</v>
      </c>
      <c r="I1794" s="40">
        <v>163</v>
      </c>
      <c r="J1794" s="9">
        <v>56.4</v>
      </c>
      <c r="K1794" s="15">
        <v>1404.5921985815603</v>
      </c>
      <c r="L1794" s="10">
        <v>37</v>
      </c>
      <c r="M1794" s="10">
        <v>4.18</v>
      </c>
      <c r="N1794" s="10">
        <v>31.01</v>
      </c>
      <c r="O1794" s="11">
        <v>0.56969999999999998</v>
      </c>
      <c r="P1794" s="12">
        <v>800.19617553191483</v>
      </c>
      <c r="Q1794" s="2">
        <f t="shared" si="196"/>
        <v>2931103</v>
      </c>
      <c r="R1794" s="41">
        <f t="shared" si="197"/>
        <v>331135.42</v>
      </c>
      <c r="S1794" s="41">
        <f t="shared" si="198"/>
        <v>2456581.19</v>
      </c>
      <c r="T1794" s="41">
        <f t="shared" si="199"/>
        <v>45131.064299999998</v>
      </c>
      <c r="U1794" s="41">
        <f t="shared" si="200"/>
        <v>63390740.829462759</v>
      </c>
    </row>
    <row r="1795" spans="1:21" x14ac:dyDescent="0.2">
      <c r="A1795" s="20">
        <v>2020</v>
      </c>
      <c r="B1795" s="20" t="s">
        <v>17</v>
      </c>
      <c r="D1795" s="13" t="s">
        <v>82</v>
      </c>
      <c r="E1795" s="40" t="s">
        <v>44</v>
      </c>
      <c r="F1795" s="40" t="s">
        <v>128</v>
      </c>
      <c r="G1795" s="18" t="s">
        <v>147</v>
      </c>
      <c r="H1795" s="15">
        <v>63123</v>
      </c>
      <c r="I1795" s="40">
        <v>130</v>
      </c>
      <c r="J1795" s="9">
        <v>66</v>
      </c>
      <c r="K1795" s="15">
        <v>956.40909090909088</v>
      </c>
      <c r="L1795" s="10">
        <v>37</v>
      </c>
      <c r="M1795" s="10">
        <v>4.58</v>
      </c>
      <c r="N1795" s="10">
        <v>32.299999999999997</v>
      </c>
      <c r="O1795" s="11">
        <v>0.54790000000000005</v>
      </c>
      <c r="P1795" s="12">
        <v>524.01654090909096</v>
      </c>
      <c r="Q1795" s="2">
        <f t="shared" si="196"/>
        <v>2335551</v>
      </c>
      <c r="R1795" s="41">
        <f t="shared" si="197"/>
        <v>289103.34000000003</v>
      </c>
      <c r="S1795" s="41">
        <f t="shared" si="198"/>
        <v>2038872.9</v>
      </c>
      <c r="T1795" s="41">
        <f t="shared" si="199"/>
        <v>34585.091700000004</v>
      </c>
      <c r="U1795" s="41">
        <f t="shared" si="200"/>
        <v>33077496.111804549</v>
      </c>
    </row>
    <row r="1796" spans="1:21" x14ac:dyDescent="0.2">
      <c r="A1796" s="20">
        <v>2020</v>
      </c>
      <c r="B1796" s="20" t="s">
        <v>17</v>
      </c>
      <c r="D1796" s="13" t="s">
        <v>82</v>
      </c>
      <c r="E1796" s="40" t="s">
        <v>44</v>
      </c>
      <c r="F1796" s="40" t="s">
        <v>128</v>
      </c>
      <c r="G1796" s="18" t="s">
        <v>147</v>
      </c>
      <c r="H1796" s="15">
        <v>20395</v>
      </c>
      <c r="I1796" s="40">
        <v>42</v>
      </c>
      <c r="J1796" s="9">
        <v>19.5</v>
      </c>
      <c r="K1796" s="15">
        <v>1045.8974358974358</v>
      </c>
      <c r="L1796" s="10">
        <v>36.9</v>
      </c>
      <c r="M1796" s="10">
        <v>3.96</v>
      </c>
      <c r="N1796" s="10">
        <v>29.66</v>
      </c>
      <c r="O1796" s="11">
        <v>0.56000000000000005</v>
      </c>
      <c r="P1796" s="12">
        <v>585.70256410256411</v>
      </c>
      <c r="Q1796" s="2">
        <f t="shared" si="196"/>
        <v>752575.5</v>
      </c>
      <c r="R1796" s="41">
        <f t="shared" si="197"/>
        <v>80764.2</v>
      </c>
      <c r="S1796" s="41">
        <f t="shared" si="198"/>
        <v>604915.69999999995</v>
      </c>
      <c r="T1796" s="41">
        <f t="shared" si="199"/>
        <v>11421.2</v>
      </c>
      <c r="U1796" s="41">
        <f t="shared" si="200"/>
        <v>11945403.794871796</v>
      </c>
    </row>
    <row r="1797" spans="1:21" x14ac:dyDescent="0.2">
      <c r="A1797" s="20">
        <v>2020</v>
      </c>
      <c r="B1797" s="20" t="s">
        <v>17</v>
      </c>
      <c r="D1797" s="13" t="s">
        <v>82</v>
      </c>
      <c r="E1797" s="40" t="s">
        <v>44</v>
      </c>
      <c r="F1797" s="40" t="s">
        <v>128</v>
      </c>
      <c r="G1797" s="18" t="s">
        <v>147</v>
      </c>
      <c r="H1797" s="15">
        <v>78959</v>
      </c>
      <c r="I1797" s="40">
        <v>159</v>
      </c>
      <c r="J1797" s="9">
        <v>78</v>
      </c>
      <c r="K1797" s="15">
        <v>1012.2948717948718</v>
      </c>
      <c r="L1797" s="10">
        <v>37.08</v>
      </c>
      <c r="M1797" s="10">
        <v>4</v>
      </c>
      <c r="N1797" s="10">
        <v>30.5</v>
      </c>
      <c r="O1797" s="11">
        <v>0.55700000000000005</v>
      </c>
      <c r="P1797" s="12">
        <v>563.84824358974356</v>
      </c>
      <c r="Q1797" s="2">
        <f t="shared" si="196"/>
        <v>2927799.7199999997</v>
      </c>
      <c r="R1797" s="41">
        <f t="shared" si="197"/>
        <v>315836</v>
      </c>
      <c r="S1797" s="41">
        <f t="shared" si="198"/>
        <v>2408249.5</v>
      </c>
      <c r="T1797" s="41">
        <f t="shared" si="199"/>
        <v>43980.163</v>
      </c>
      <c r="U1797" s="41">
        <f t="shared" si="200"/>
        <v>44520893.465602562</v>
      </c>
    </row>
    <row r="1798" spans="1:21" x14ac:dyDescent="0.2">
      <c r="A1798" s="20">
        <v>2020</v>
      </c>
      <c r="B1798" s="20" t="s">
        <v>17</v>
      </c>
      <c r="D1798" s="13" t="s">
        <v>82</v>
      </c>
      <c r="E1798" s="40" t="s">
        <v>44</v>
      </c>
      <c r="F1798" s="40" t="s">
        <v>128</v>
      </c>
      <c r="G1798" s="18" t="s">
        <v>147</v>
      </c>
      <c r="H1798" s="15">
        <v>55722</v>
      </c>
      <c r="I1798" s="40">
        <v>116</v>
      </c>
      <c r="J1798" s="9">
        <v>38.1</v>
      </c>
      <c r="K1798" s="15">
        <v>1462.51968503937</v>
      </c>
      <c r="L1798" s="10">
        <v>37.200000000000003</v>
      </c>
      <c r="M1798" s="10">
        <v>4.09</v>
      </c>
      <c r="N1798" s="10">
        <v>29.55</v>
      </c>
      <c r="O1798" s="11">
        <v>0.55430000000000001</v>
      </c>
      <c r="P1798" s="12">
        <v>810.6746614173228</v>
      </c>
      <c r="Q1798" s="2">
        <f t="shared" si="196"/>
        <v>2072858.4000000001</v>
      </c>
      <c r="R1798" s="41">
        <f t="shared" si="197"/>
        <v>227902.97999999998</v>
      </c>
      <c r="S1798" s="41">
        <f t="shared" si="198"/>
        <v>1646585.1</v>
      </c>
      <c r="T1798" s="41">
        <f t="shared" si="199"/>
        <v>30886.704600000001</v>
      </c>
      <c r="U1798" s="41">
        <f t="shared" si="200"/>
        <v>45172413.483496062</v>
      </c>
    </row>
    <row r="1799" spans="1:21" x14ac:dyDescent="0.2">
      <c r="A1799" s="20">
        <v>2020</v>
      </c>
      <c r="B1799" s="20" t="s">
        <v>17</v>
      </c>
      <c r="D1799" s="13" t="s">
        <v>82</v>
      </c>
      <c r="E1799" s="40" t="s">
        <v>44</v>
      </c>
      <c r="F1799" s="40" t="s">
        <v>128</v>
      </c>
      <c r="G1799" s="18" t="s">
        <v>147</v>
      </c>
      <c r="H1799" s="15">
        <v>51688</v>
      </c>
      <c r="I1799" s="40">
        <v>108</v>
      </c>
      <c r="J1799" s="9">
        <v>70.099999999999994</v>
      </c>
      <c r="K1799" s="15">
        <v>737.34664764621971</v>
      </c>
      <c r="L1799" s="10">
        <v>36.86</v>
      </c>
      <c r="M1799" s="10">
        <v>4.12</v>
      </c>
      <c r="N1799" s="10">
        <v>30.33</v>
      </c>
      <c r="O1799" s="11">
        <v>0.56920000000000004</v>
      </c>
      <c r="P1799" s="12">
        <v>419.69771184022829</v>
      </c>
      <c r="Q1799" s="2">
        <f t="shared" si="196"/>
        <v>1905219.68</v>
      </c>
      <c r="R1799" s="41">
        <f t="shared" si="197"/>
        <v>212954.56</v>
      </c>
      <c r="S1799" s="41">
        <f t="shared" si="198"/>
        <v>1567697.0399999998</v>
      </c>
      <c r="T1799" s="41">
        <f t="shared" si="199"/>
        <v>29420.809600000001</v>
      </c>
      <c r="U1799" s="41">
        <f t="shared" si="200"/>
        <v>21693335.329597719</v>
      </c>
    </row>
    <row r="1800" spans="1:21" x14ac:dyDescent="0.2">
      <c r="A1800" s="20">
        <v>2020</v>
      </c>
      <c r="B1800" s="20" t="s">
        <v>17</v>
      </c>
      <c r="D1800" s="13" t="s">
        <v>82</v>
      </c>
      <c r="E1800" s="40" t="s">
        <v>44</v>
      </c>
      <c r="F1800" s="40" t="s">
        <v>128</v>
      </c>
      <c r="G1800" s="18" t="s">
        <v>147</v>
      </c>
      <c r="H1800" s="15">
        <v>131439</v>
      </c>
      <c r="I1800" s="40">
        <v>270</v>
      </c>
      <c r="J1800" s="9">
        <v>89.1</v>
      </c>
      <c r="K1800" s="15">
        <v>1475.1851851851852</v>
      </c>
      <c r="L1800" s="10">
        <v>37.53</v>
      </c>
      <c r="M1800" s="10">
        <v>4.25</v>
      </c>
      <c r="N1800" s="10">
        <v>29.89</v>
      </c>
      <c r="O1800" s="11">
        <v>0.55189999999999995</v>
      </c>
      <c r="P1800" s="12">
        <v>814.15470370370372</v>
      </c>
      <c r="Q1800" s="2">
        <f t="shared" si="196"/>
        <v>4932905.67</v>
      </c>
      <c r="R1800" s="41">
        <f t="shared" si="197"/>
        <v>558615.75</v>
      </c>
      <c r="S1800" s="41">
        <f t="shared" si="198"/>
        <v>3928711.71</v>
      </c>
      <c r="T1800" s="41">
        <f t="shared" si="199"/>
        <v>72541.184099999999</v>
      </c>
      <c r="U1800" s="41">
        <f t="shared" si="200"/>
        <v>107011680.10011111</v>
      </c>
    </row>
    <row r="1801" spans="1:21" x14ac:dyDescent="0.2">
      <c r="A1801" s="20">
        <v>2020</v>
      </c>
      <c r="B1801" s="20" t="s">
        <v>17</v>
      </c>
      <c r="D1801" s="13" t="s">
        <v>82</v>
      </c>
      <c r="E1801" s="40" t="s">
        <v>44</v>
      </c>
      <c r="F1801" s="40" t="s">
        <v>128</v>
      </c>
      <c r="G1801" s="18" t="s">
        <v>147</v>
      </c>
      <c r="H1801" s="15">
        <v>93744</v>
      </c>
      <c r="I1801" s="40">
        <v>195</v>
      </c>
      <c r="J1801" s="9">
        <v>57</v>
      </c>
      <c r="K1801" s="15">
        <v>1644.6315789473683</v>
      </c>
      <c r="L1801" s="10">
        <v>37</v>
      </c>
      <c r="M1801" s="10">
        <v>4.3099999999999996</v>
      </c>
      <c r="N1801" s="10">
        <v>29.75</v>
      </c>
      <c r="O1801" s="11">
        <v>0.56740000000000002</v>
      </c>
      <c r="P1801" s="12">
        <v>933.16395789473688</v>
      </c>
      <c r="Q1801" s="2">
        <f t="shared" si="196"/>
        <v>3468528</v>
      </c>
      <c r="R1801" s="41">
        <f t="shared" si="197"/>
        <v>404036.63999999996</v>
      </c>
      <c r="S1801" s="41">
        <f t="shared" si="198"/>
        <v>2788884</v>
      </c>
      <c r="T1801" s="41">
        <f t="shared" si="199"/>
        <v>53190.345600000001</v>
      </c>
      <c r="U1801" s="41">
        <f t="shared" si="200"/>
        <v>87478522.068884209</v>
      </c>
    </row>
    <row r="1802" spans="1:21" x14ac:dyDescent="0.2">
      <c r="A1802" s="20">
        <v>2020</v>
      </c>
      <c r="B1802" s="20" t="s">
        <v>17</v>
      </c>
      <c r="D1802" s="13" t="s">
        <v>82</v>
      </c>
      <c r="E1802" s="40" t="s">
        <v>44</v>
      </c>
      <c r="F1802" s="40" t="s">
        <v>128</v>
      </c>
      <c r="G1802" s="18" t="s">
        <v>155</v>
      </c>
      <c r="H1802" s="15">
        <v>648220</v>
      </c>
      <c r="I1802" s="40">
        <v>1126</v>
      </c>
      <c r="J1802" s="9">
        <v>533.29999999999995</v>
      </c>
      <c r="K1802" s="15">
        <v>1215.4884680292519</v>
      </c>
      <c r="L1802" s="10">
        <v>37.729999999999997</v>
      </c>
      <c r="M1802" s="10">
        <v>4.21</v>
      </c>
      <c r="N1802" s="10">
        <v>33.619999999999997</v>
      </c>
      <c r="O1802" s="11">
        <v>0.50760000000000005</v>
      </c>
      <c r="P1802" s="12">
        <v>616.98194637164829</v>
      </c>
      <c r="Q1802" s="2">
        <f t="shared" si="196"/>
        <v>24457340.599999998</v>
      </c>
      <c r="R1802" s="41">
        <f t="shared" si="197"/>
        <v>2729006.2</v>
      </c>
      <c r="S1802" s="41">
        <f t="shared" si="198"/>
        <v>21793156.399999999</v>
      </c>
      <c r="T1802" s="41">
        <f t="shared" si="199"/>
        <v>329036.47200000001</v>
      </c>
      <c r="U1802" s="41">
        <f t="shared" si="200"/>
        <v>399940037.27702987</v>
      </c>
    </row>
    <row r="1803" spans="1:21" x14ac:dyDescent="0.2">
      <c r="A1803" s="20">
        <v>2020</v>
      </c>
      <c r="B1803" s="20" t="s">
        <v>17</v>
      </c>
      <c r="D1803" s="13" t="s">
        <v>82</v>
      </c>
      <c r="E1803" s="40" t="s">
        <v>44</v>
      </c>
      <c r="F1803" s="40" t="s">
        <v>128</v>
      </c>
      <c r="G1803" s="18" t="s">
        <v>147</v>
      </c>
      <c r="H1803" s="15">
        <v>117646</v>
      </c>
      <c r="I1803" s="40">
        <v>240</v>
      </c>
      <c r="J1803" s="9">
        <v>89.7</v>
      </c>
      <c r="K1803" s="15">
        <v>1311.5496098104793</v>
      </c>
      <c r="L1803" s="10">
        <v>37.869999999999997</v>
      </c>
      <c r="M1803" s="10">
        <v>4.3600000000000003</v>
      </c>
      <c r="N1803" s="10">
        <v>30.89</v>
      </c>
      <c r="O1803" s="11">
        <v>0.56479999999999997</v>
      </c>
      <c r="P1803" s="12">
        <v>740.76321962095869</v>
      </c>
      <c r="Q1803" s="2">
        <f t="shared" si="196"/>
        <v>4455254.0199999996</v>
      </c>
      <c r="R1803" s="41">
        <f t="shared" si="197"/>
        <v>512936.56000000006</v>
      </c>
      <c r="S1803" s="41">
        <f t="shared" si="198"/>
        <v>3634084.94</v>
      </c>
      <c r="T1803" s="41">
        <f t="shared" si="199"/>
        <v>66446.460800000001</v>
      </c>
      <c r="U1803" s="41">
        <f t="shared" si="200"/>
        <v>87147829.735527307</v>
      </c>
    </row>
    <row r="1804" spans="1:21" x14ac:dyDescent="0.2">
      <c r="A1804" s="20">
        <v>2020</v>
      </c>
      <c r="B1804" s="20" t="s">
        <v>17</v>
      </c>
      <c r="D1804" s="13" t="s">
        <v>82</v>
      </c>
      <c r="E1804" s="40" t="s">
        <v>44</v>
      </c>
      <c r="F1804" s="40" t="s">
        <v>128</v>
      </c>
      <c r="G1804" s="18" t="s">
        <v>155</v>
      </c>
      <c r="H1804" s="15">
        <v>118269</v>
      </c>
      <c r="I1804" s="40">
        <v>270</v>
      </c>
      <c r="J1804" s="9">
        <v>100</v>
      </c>
      <c r="K1804" s="15">
        <v>1182.69</v>
      </c>
      <c r="L1804" s="10">
        <v>38</v>
      </c>
      <c r="M1804" s="10">
        <v>3.99</v>
      </c>
      <c r="N1804" s="10">
        <v>33.04</v>
      </c>
      <c r="O1804" s="11">
        <v>0.52249999999999996</v>
      </c>
      <c r="P1804" s="12">
        <v>617.95552499999997</v>
      </c>
      <c r="Q1804" s="2">
        <f t="shared" si="196"/>
        <v>4494222</v>
      </c>
      <c r="R1804" s="41">
        <f t="shared" si="197"/>
        <v>471893.31</v>
      </c>
      <c r="S1804" s="41">
        <f t="shared" si="198"/>
        <v>3907607.76</v>
      </c>
      <c r="T1804" s="41">
        <f t="shared" si="199"/>
        <v>61795.552499999998</v>
      </c>
      <c r="U1804" s="41">
        <f t="shared" si="200"/>
        <v>73084981.986224994</v>
      </c>
    </row>
    <row r="1805" spans="1:21" x14ac:dyDescent="0.2">
      <c r="A1805" s="20">
        <v>2020</v>
      </c>
      <c r="B1805" s="20" t="s">
        <v>17</v>
      </c>
      <c r="D1805" s="13" t="s">
        <v>82</v>
      </c>
      <c r="E1805" s="40" t="s">
        <v>44</v>
      </c>
      <c r="F1805" s="40" t="s">
        <v>128</v>
      </c>
      <c r="G1805" s="18" t="s">
        <v>147</v>
      </c>
      <c r="H1805" s="15">
        <v>197707</v>
      </c>
      <c r="I1805" s="40">
        <v>400</v>
      </c>
      <c r="J1805" s="9">
        <v>256.2</v>
      </c>
      <c r="K1805" s="15">
        <v>771.69008587041378</v>
      </c>
      <c r="L1805" s="10">
        <v>37.409999999999997</v>
      </c>
      <c r="M1805" s="10">
        <v>3.89</v>
      </c>
      <c r="N1805" s="10">
        <v>32.64</v>
      </c>
      <c r="O1805" s="11">
        <v>0.53269999999999995</v>
      </c>
      <c r="P1805" s="12">
        <v>411.07930874316941</v>
      </c>
      <c r="Q1805" s="2">
        <f t="shared" si="196"/>
        <v>7396218.8699999992</v>
      </c>
      <c r="R1805" s="41">
        <f t="shared" si="197"/>
        <v>769080.23</v>
      </c>
      <c r="S1805" s="41">
        <f t="shared" si="198"/>
        <v>6453156.4800000004</v>
      </c>
      <c r="T1805" s="41">
        <f t="shared" si="199"/>
        <v>105318.5189</v>
      </c>
      <c r="U1805" s="41">
        <f t="shared" si="200"/>
        <v>81273256.893685788</v>
      </c>
    </row>
    <row r="1806" spans="1:21" x14ac:dyDescent="0.2">
      <c r="A1806" s="20">
        <v>2020</v>
      </c>
      <c r="B1806" s="20" t="s">
        <v>17</v>
      </c>
      <c r="D1806" s="13" t="s">
        <v>82</v>
      </c>
      <c r="E1806" s="40" t="s">
        <v>44</v>
      </c>
      <c r="F1806" s="40" t="s">
        <v>128</v>
      </c>
      <c r="G1806" s="18" t="s">
        <v>130</v>
      </c>
      <c r="H1806" s="15">
        <v>51840</v>
      </c>
      <c r="I1806" s="40">
        <v>100</v>
      </c>
      <c r="J1806" s="9">
        <v>90</v>
      </c>
      <c r="K1806" s="15">
        <v>576</v>
      </c>
      <c r="L1806" s="10">
        <v>37</v>
      </c>
      <c r="M1806" s="10">
        <v>4.8099999999999996</v>
      </c>
      <c r="N1806" s="10">
        <v>33.5</v>
      </c>
      <c r="O1806" s="11">
        <v>0.57199999999999995</v>
      </c>
      <c r="P1806" s="12">
        <v>329.47199999999998</v>
      </c>
      <c r="Q1806" s="2">
        <f t="shared" si="196"/>
        <v>1918080</v>
      </c>
      <c r="R1806" s="41">
        <f t="shared" si="197"/>
        <v>249350.39999999999</v>
      </c>
      <c r="S1806" s="41">
        <f t="shared" si="198"/>
        <v>1736640</v>
      </c>
      <c r="T1806" s="41">
        <f t="shared" si="199"/>
        <v>29652.479999999996</v>
      </c>
      <c r="U1806" s="41">
        <f t="shared" si="200"/>
        <v>17079828.48</v>
      </c>
    </row>
    <row r="1807" spans="1:21" x14ac:dyDescent="0.2">
      <c r="A1807" s="20">
        <v>2020</v>
      </c>
      <c r="B1807" s="20" t="s">
        <v>17</v>
      </c>
      <c r="D1807" s="13" t="s">
        <v>82</v>
      </c>
      <c r="E1807" s="40" t="s">
        <v>44</v>
      </c>
      <c r="F1807" s="40" t="s">
        <v>128</v>
      </c>
      <c r="G1807" s="18" t="s">
        <v>130</v>
      </c>
      <c r="H1807" s="15">
        <v>111609</v>
      </c>
      <c r="I1807" s="40">
        <v>223</v>
      </c>
      <c r="J1807" s="9">
        <v>102</v>
      </c>
      <c r="K1807" s="15">
        <v>1094.2058823529412</v>
      </c>
      <c r="L1807" s="10">
        <v>37.1</v>
      </c>
      <c r="M1807" s="10">
        <v>4.75</v>
      </c>
      <c r="N1807" s="10">
        <v>33</v>
      </c>
      <c r="O1807" s="11">
        <v>0.57199999999999995</v>
      </c>
      <c r="P1807" s="12">
        <v>625.88576470588237</v>
      </c>
      <c r="Q1807" s="2">
        <f t="shared" si="196"/>
        <v>4140693.9000000004</v>
      </c>
      <c r="R1807" s="41">
        <f t="shared" si="197"/>
        <v>530142.75</v>
      </c>
      <c r="S1807" s="41">
        <f t="shared" si="198"/>
        <v>3683097</v>
      </c>
      <c r="T1807" s="41">
        <f t="shared" si="199"/>
        <v>63840.347999999998</v>
      </c>
      <c r="U1807" s="41">
        <f t="shared" si="200"/>
        <v>69854484.313058823</v>
      </c>
    </row>
    <row r="1808" spans="1:21" x14ac:dyDescent="0.2">
      <c r="A1808" s="20">
        <v>2020</v>
      </c>
      <c r="B1808" s="20" t="s">
        <v>17</v>
      </c>
      <c r="D1808" s="13" t="s">
        <v>82</v>
      </c>
      <c r="E1808" s="40" t="s">
        <v>44</v>
      </c>
      <c r="F1808" s="40" t="s">
        <v>128</v>
      </c>
      <c r="G1808" s="18" t="s">
        <v>130</v>
      </c>
      <c r="H1808" s="15">
        <v>43436</v>
      </c>
      <c r="I1808" s="40">
        <v>87</v>
      </c>
      <c r="J1808" s="9">
        <v>41</v>
      </c>
      <c r="K1808" s="15">
        <v>1059.4146341463415</v>
      </c>
      <c r="L1808" s="10">
        <v>37</v>
      </c>
      <c r="M1808" s="10">
        <v>4.4000000000000004</v>
      </c>
      <c r="N1808" s="10">
        <v>32.799999999999997</v>
      </c>
      <c r="O1808" s="11">
        <v>0.57210000000000005</v>
      </c>
      <c r="P1808" s="12">
        <v>606.09111219512204</v>
      </c>
      <c r="Q1808" s="2">
        <f t="shared" si="196"/>
        <v>1607132</v>
      </c>
      <c r="R1808" s="41">
        <f t="shared" si="197"/>
        <v>191118.40000000002</v>
      </c>
      <c r="S1808" s="41">
        <f t="shared" si="198"/>
        <v>1424700.7999999998</v>
      </c>
      <c r="T1808" s="41">
        <f t="shared" si="199"/>
        <v>24849.735600000004</v>
      </c>
      <c r="U1808" s="41">
        <f t="shared" si="200"/>
        <v>26326173.54930732</v>
      </c>
    </row>
    <row r="1809" spans="1:21" x14ac:dyDescent="0.2">
      <c r="A1809" s="20">
        <v>2020</v>
      </c>
      <c r="B1809" s="20" t="s">
        <v>17</v>
      </c>
      <c r="D1809" s="13" t="s">
        <v>82</v>
      </c>
      <c r="E1809" s="40" t="s">
        <v>44</v>
      </c>
      <c r="F1809" s="40" t="s">
        <v>128</v>
      </c>
      <c r="G1809" s="18" t="s">
        <v>147</v>
      </c>
      <c r="H1809" s="15">
        <v>78069</v>
      </c>
      <c r="I1809" s="40">
        <v>154</v>
      </c>
      <c r="J1809" s="9">
        <v>74</v>
      </c>
      <c r="K1809" s="15">
        <v>1054.9864864864865</v>
      </c>
      <c r="L1809" s="10">
        <v>37</v>
      </c>
      <c r="M1809" s="10">
        <v>4.05</v>
      </c>
      <c r="N1809" s="10">
        <v>30.6</v>
      </c>
      <c r="O1809" s="11">
        <v>0.54579999999999995</v>
      </c>
      <c r="P1809" s="12">
        <v>575.81162432432427</v>
      </c>
      <c r="Q1809" s="2">
        <f t="shared" si="196"/>
        <v>2888553</v>
      </c>
      <c r="R1809" s="41">
        <f t="shared" si="197"/>
        <v>316179.45</v>
      </c>
      <c r="S1809" s="41">
        <f t="shared" si="198"/>
        <v>2388911.4</v>
      </c>
      <c r="T1809" s="41">
        <f t="shared" si="199"/>
        <v>42610.060199999993</v>
      </c>
      <c r="U1809" s="41">
        <f t="shared" si="200"/>
        <v>44953037.699375674</v>
      </c>
    </row>
    <row r="1810" spans="1:21" x14ac:dyDescent="0.2">
      <c r="A1810" s="20">
        <v>2020</v>
      </c>
      <c r="B1810" s="20" t="s">
        <v>17</v>
      </c>
      <c r="D1810" s="13" t="s">
        <v>82</v>
      </c>
      <c r="E1810" s="40" t="s">
        <v>44</v>
      </c>
      <c r="F1810" s="40" t="s">
        <v>128</v>
      </c>
      <c r="G1810" s="18" t="s">
        <v>147</v>
      </c>
      <c r="H1810" s="15">
        <v>98824</v>
      </c>
      <c r="I1810" s="40">
        <v>199</v>
      </c>
      <c r="J1810" s="9">
        <v>190</v>
      </c>
      <c r="K1810" s="15">
        <v>520.12631578947367</v>
      </c>
      <c r="L1810" s="10">
        <v>37</v>
      </c>
      <c r="M1810" s="10">
        <v>3.95</v>
      </c>
      <c r="N1810" s="10">
        <v>29.7</v>
      </c>
      <c r="O1810" s="11">
        <v>0.54879999999999995</v>
      </c>
      <c r="P1810" s="12">
        <v>285.44532210526313</v>
      </c>
      <c r="Q1810" s="2">
        <f t="shared" si="196"/>
        <v>3656488</v>
      </c>
      <c r="R1810" s="41">
        <f t="shared" si="197"/>
        <v>390354.80000000005</v>
      </c>
      <c r="S1810" s="41">
        <f t="shared" si="198"/>
        <v>2935072.8</v>
      </c>
      <c r="T1810" s="41">
        <f t="shared" si="199"/>
        <v>54234.611199999992</v>
      </c>
      <c r="U1810" s="41">
        <f t="shared" si="200"/>
        <v>28208848.511730522</v>
      </c>
    </row>
    <row r="1811" spans="1:21" x14ac:dyDescent="0.2">
      <c r="A1811" s="20">
        <v>2020</v>
      </c>
      <c r="B1811" s="20" t="s">
        <v>17</v>
      </c>
      <c r="D1811" s="13" t="s">
        <v>82</v>
      </c>
      <c r="E1811" s="40" t="s">
        <v>44</v>
      </c>
      <c r="F1811" s="40" t="s">
        <v>128</v>
      </c>
      <c r="G1811" s="18" t="s">
        <v>155</v>
      </c>
      <c r="H1811" s="15">
        <v>79776</v>
      </c>
      <c r="I1811" s="40">
        <v>160</v>
      </c>
      <c r="J1811" s="9">
        <v>112</v>
      </c>
      <c r="K1811" s="15">
        <v>712.28571428571433</v>
      </c>
      <c r="L1811" s="10">
        <v>37.1</v>
      </c>
      <c r="M1811" s="10">
        <v>3.71</v>
      </c>
      <c r="N1811" s="10">
        <v>32.4</v>
      </c>
      <c r="O1811" s="11">
        <v>0.5091</v>
      </c>
      <c r="P1811" s="12">
        <v>362.62465714285719</v>
      </c>
      <c r="Q1811" s="2">
        <f t="shared" si="196"/>
        <v>2959689.6</v>
      </c>
      <c r="R1811" s="41">
        <f t="shared" si="197"/>
        <v>295968.96000000002</v>
      </c>
      <c r="S1811" s="41">
        <f t="shared" si="198"/>
        <v>2584742.4</v>
      </c>
      <c r="T1811" s="41">
        <f t="shared" si="199"/>
        <v>40613.961600000002</v>
      </c>
      <c r="U1811" s="41">
        <f t="shared" si="200"/>
        <v>28928744.648228575</v>
      </c>
    </row>
    <row r="1812" spans="1:21" x14ac:dyDescent="0.2">
      <c r="A1812" s="20">
        <v>2020</v>
      </c>
      <c r="B1812" s="20" t="s">
        <v>17</v>
      </c>
      <c r="D1812" s="13" t="s">
        <v>82</v>
      </c>
      <c r="E1812" s="40" t="s">
        <v>44</v>
      </c>
      <c r="F1812" s="40" t="s">
        <v>128</v>
      </c>
      <c r="G1812" s="18" t="s">
        <v>147</v>
      </c>
      <c r="H1812" s="15">
        <v>105890</v>
      </c>
      <c r="I1812" s="40">
        <v>211</v>
      </c>
      <c r="J1812" s="9">
        <v>190</v>
      </c>
      <c r="K1812" s="15">
        <v>557.31578947368416</v>
      </c>
      <c r="L1812" s="10">
        <v>37</v>
      </c>
      <c r="M1812" s="10">
        <v>4.01</v>
      </c>
      <c r="N1812" s="10">
        <v>30.1</v>
      </c>
      <c r="O1812" s="11">
        <v>0.54659999999999997</v>
      </c>
      <c r="P1812" s="12">
        <v>304.62881052631576</v>
      </c>
      <c r="Q1812" s="2">
        <f t="shared" si="196"/>
        <v>3917930</v>
      </c>
      <c r="R1812" s="41">
        <f t="shared" si="197"/>
        <v>424618.89999999997</v>
      </c>
      <c r="S1812" s="41">
        <f t="shared" si="198"/>
        <v>3187289</v>
      </c>
      <c r="T1812" s="41">
        <f t="shared" si="199"/>
        <v>57879.473999999995</v>
      </c>
      <c r="U1812" s="41">
        <f t="shared" si="200"/>
        <v>32257144.746631578</v>
      </c>
    </row>
    <row r="1813" spans="1:21" x14ac:dyDescent="0.2">
      <c r="A1813" s="20">
        <v>2020</v>
      </c>
      <c r="B1813" s="20" t="s">
        <v>17</v>
      </c>
      <c r="D1813" s="13" t="s">
        <v>82</v>
      </c>
      <c r="E1813" s="40" t="s">
        <v>44</v>
      </c>
      <c r="F1813" s="40" t="s">
        <v>128</v>
      </c>
      <c r="G1813" s="18" t="s">
        <v>147</v>
      </c>
      <c r="H1813" s="15">
        <v>191518</v>
      </c>
      <c r="I1813" s="40">
        <v>390</v>
      </c>
      <c r="J1813" s="9">
        <v>153</v>
      </c>
      <c r="K1813" s="15">
        <v>1251.751633986928</v>
      </c>
      <c r="L1813" s="10">
        <v>36.200000000000003</v>
      </c>
      <c r="M1813" s="10">
        <v>4</v>
      </c>
      <c r="N1813" s="10">
        <v>29.3</v>
      </c>
      <c r="O1813" s="11">
        <v>0.56010000000000004</v>
      </c>
      <c r="P1813" s="12">
        <v>701.10609019607853</v>
      </c>
      <c r="Q1813" s="2">
        <f t="shared" si="196"/>
        <v>6932951.6000000006</v>
      </c>
      <c r="R1813" s="41">
        <f t="shared" si="197"/>
        <v>766072</v>
      </c>
      <c r="S1813" s="41">
        <f t="shared" si="198"/>
        <v>5611477.4000000004</v>
      </c>
      <c r="T1813" s="41">
        <f t="shared" si="199"/>
        <v>107269.23180000001</v>
      </c>
      <c r="U1813" s="41">
        <f t="shared" si="200"/>
        <v>134274436.18217257</v>
      </c>
    </row>
    <row r="1814" spans="1:21" x14ac:dyDescent="0.2">
      <c r="A1814" s="20">
        <v>2020</v>
      </c>
      <c r="B1814" s="20" t="s">
        <v>17</v>
      </c>
      <c r="D1814" s="13" t="s">
        <v>82</v>
      </c>
      <c r="E1814" s="40" t="s">
        <v>44</v>
      </c>
      <c r="F1814" s="40" t="s">
        <v>128</v>
      </c>
      <c r="G1814" s="18" t="s">
        <v>155</v>
      </c>
      <c r="H1814" s="15">
        <v>137589</v>
      </c>
      <c r="I1814" s="40">
        <v>275</v>
      </c>
      <c r="J1814" s="9">
        <v>120</v>
      </c>
      <c r="K1814" s="15">
        <v>1146.575</v>
      </c>
      <c r="L1814" s="10">
        <v>37.5</v>
      </c>
      <c r="M1814" s="10">
        <v>3.7</v>
      </c>
      <c r="N1814" s="10">
        <v>33.700000000000003</v>
      </c>
      <c r="O1814" s="11">
        <v>0.52769999999999995</v>
      </c>
      <c r="P1814" s="12">
        <v>605.04762749999998</v>
      </c>
      <c r="Q1814" s="2">
        <f t="shared" si="196"/>
        <v>5159587.5</v>
      </c>
      <c r="R1814" s="41">
        <f t="shared" si="197"/>
        <v>509079.30000000005</v>
      </c>
      <c r="S1814" s="41">
        <f t="shared" si="198"/>
        <v>4636749.3000000007</v>
      </c>
      <c r="T1814" s="41">
        <f t="shared" si="199"/>
        <v>72605.715299999996</v>
      </c>
      <c r="U1814" s="41">
        <f t="shared" si="200"/>
        <v>83247898.020097494</v>
      </c>
    </row>
    <row r="1815" spans="1:21" x14ac:dyDescent="0.2">
      <c r="A1815" s="20">
        <v>2020</v>
      </c>
      <c r="B1815" s="20" t="s">
        <v>17</v>
      </c>
      <c r="D1815" s="13" t="s">
        <v>82</v>
      </c>
      <c r="E1815" s="40" t="s">
        <v>44</v>
      </c>
      <c r="F1815" s="40" t="s">
        <v>128</v>
      </c>
      <c r="G1815" s="18" t="s">
        <v>130</v>
      </c>
      <c r="H1815" s="15">
        <v>238203</v>
      </c>
      <c r="I1815" s="40">
        <v>483</v>
      </c>
      <c r="J1815" s="9">
        <v>236</v>
      </c>
      <c r="K1815" s="15">
        <v>1009.3347457627119</v>
      </c>
      <c r="L1815" s="10">
        <v>36.299999999999997</v>
      </c>
      <c r="M1815" s="10">
        <v>4.17</v>
      </c>
      <c r="N1815" s="10">
        <v>31</v>
      </c>
      <c r="O1815" s="11">
        <v>0.5605</v>
      </c>
      <c r="P1815" s="12">
        <v>565.732125</v>
      </c>
      <c r="Q1815" s="2">
        <f t="shared" si="196"/>
        <v>8646768.8999999985</v>
      </c>
      <c r="R1815" s="41">
        <f t="shared" si="197"/>
        <v>993306.51</v>
      </c>
      <c r="S1815" s="41">
        <f t="shared" si="198"/>
        <v>7384293</v>
      </c>
      <c r="T1815" s="41">
        <f t="shared" si="199"/>
        <v>133512.78150000001</v>
      </c>
      <c r="U1815" s="41">
        <f t="shared" si="200"/>
        <v>134759089.37137499</v>
      </c>
    </row>
    <row r="1816" spans="1:21" x14ac:dyDescent="0.2">
      <c r="A1816" s="20">
        <v>2020</v>
      </c>
      <c r="B1816" s="20" t="s">
        <v>17</v>
      </c>
      <c r="D1816" s="13" t="s">
        <v>82</v>
      </c>
      <c r="E1816" s="40" t="s">
        <v>44</v>
      </c>
      <c r="F1816" s="40" t="s">
        <v>141</v>
      </c>
      <c r="G1816" s="18" t="s">
        <v>155</v>
      </c>
      <c r="H1816" s="15">
        <v>40951</v>
      </c>
      <c r="I1816" s="40">
        <v>83</v>
      </c>
      <c r="J1816" s="9">
        <v>35</v>
      </c>
      <c r="K1816" s="15">
        <v>1170.0285714285715</v>
      </c>
      <c r="L1816" s="10">
        <v>37.229999999999997</v>
      </c>
      <c r="M1816" s="10">
        <v>4.3499999999999996</v>
      </c>
      <c r="N1816" s="10">
        <v>33.909999999999997</v>
      </c>
      <c r="O1816" s="11">
        <v>0.51459999999999995</v>
      </c>
      <c r="P1816" s="12">
        <v>602.09670285714276</v>
      </c>
      <c r="Q1816" s="2">
        <f t="shared" si="196"/>
        <v>1524605.73</v>
      </c>
      <c r="R1816" s="41">
        <f t="shared" si="197"/>
        <v>178136.84999999998</v>
      </c>
      <c r="S1816" s="41">
        <f t="shared" si="198"/>
        <v>1388648.41</v>
      </c>
      <c r="T1816" s="41">
        <f t="shared" si="199"/>
        <v>21073.384599999998</v>
      </c>
      <c r="U1816" s="41">
        <f t="shared" si="200"/>
        <v>24656462.078702852</v>
      </c>
    </row>
    <row r="1817" spans="1:21" x14ac:dyDescent="0.2">
      <c r="A1817" s="20">
        <v>2020</v>
      </c>
      <c r="B1817" s="20" t="s">
        <v>17</v>
      </c>
      <c r="D1817" s="13" t="s">
        <v>82</v>
      </c>
      <c r="E1817" s="40" t="s">
        <v>44</v>
      </c>
      <c r="F1817" s="40" t="s">
        <v>128</v>
      </c>
      <c r="G1817" s="18" t="s">
        <v>147</v>
      </c>
      <c r="H1817" s="15">
        <v>112399</v>
      </c>
      <c r="I1817" s="40">
        <v>217</v>
      </c>
      <c r="J1817" s="9">
        <v>180</v>
      </c>
      <c r="K1817" s="15">
        <v>624.43888888888887</v>
      </c>
      <c r="L1817" s="10">
        <v>36.9</v>
      </c>
      <c r="M1817" s="10">
        <v>4.32</v>
      </c>
      <c r="N1817" s="10">
        <v>30.5</v>
      </c>
      <c r="O1817" s="11">
        <v>0.56510000000000005</v>
      </c>
      <c r="P1817" s="12">
        <v>352.87041611111113</v>
      </c>
      <c r="Q1817" s="2">
        <f t="shared" si="196"/>
        <v>4147523.0999999996</v>
      </c>
      <c r="R1817" s="41">
        <f t="shared" si="197"/>
        <v>485563.68000000005</v>
      </c>
      <c r="S1817" s="41">
        <f t="shared" si="198"/>
        <v>3428169.5</v>
      </c>
      <c r="T1817" s="41">
        <f t="shared" si="199"/>
        <v>63516.674900000005</v>
      </c>
      <c r="U1817" s="41">
        <f t="shared" si="200"/>
        <v>39662281.900472783</v>
      </c>
    </row>
    <row r="1818" spans="1:21" x14ac:dyDescent="0.2">
      <c r="A1818" s="20">
        <v>2020</v>
      </c>
      <c r="B1818" s="20" t="s">
        <v>17</v>
      </c>
      <c r="D1818" s="13" t="s">
        <v>82</v>
      </c>
      <c r="E1818" s="40" t="s">
        <v>44</v>
      </c>
      <c r="F1818" s="40" t="s">
        <v>141</v>
      </c>
      <c r="G1818" s="18" t="s">
        <v>155</v>
      </c>
      <c r="H1818" s="15">
        <v>17996</v>
      </c>
      <c r="I1818" s="40">
        <v>36</v>
      </c>
      <c r="J1818" s="9">
        <v>14</v>
      </c>
      <c r="K1818" s="15">
        <v>1285.4285714285713</v>
      </c>
      <c r="L1818" s="10">
        <v>39.17</v>
      </c>
      <c r="M1818" s="10">
        <v>4.1500000000000004</v>
      </c>
      <c r="N1818" s="10">
        <v>35.25</v>
      </c>
      <c r="O1818" s="11">
        <v>0.48820000000000002</v>
      </c>
      <c r="P1818" s="12">
        <v>627.54622857142863</v>
      </c>
      <c r="Q1818" s="2">
        <f t="shared" si="196"/>
        <v>704903.32000000007</v>
      </c>
      <c r="R1818" s="41">
        <f t="shared" si="197"/>
        <v>74683.400000000009</v>
      </c>
      <c r="S1818" s="41">
        <f t="shared" si="198"/>
        <v>634359</v>
      </c>
      <c r="T1818" s="41">
        <f t="shared" si="199"/>
        <v>8785.6472000000012</v>
      </c>
      <c r="U1818" s="41">
        <f t="shared" si="200"/>
        <v>11293321.92937143</v>
      </c>
    </row>
    <row r="1819" spans="1:21" x14ac:dyDescent="0.2">
      <c r="A1819" s="20">
        <v>2020</v>
      </c>
      <c r="B1819" s="20" t="s">
        <v>17</v>
      </c>
      <c r="D1819" s="13" t="s">
        <v>82</v>
      </c>
      <c r="E1819" s="40" t="s">
        <v>44</v>
      </c>
      <c r="F1819" s="40" t="s">
        <v>128</v>
      </c>
      <c r="G1819" s="18" t="s">
        <v>147</v>
      </c>
      <c r="H1819" s="15">
        <v>67003</v>
      </c>
      <c r="I1819" s="40">
        <v>139</v>
      </c>
      <c r="J1819" s="9">
        <v>43</v>
      </c>
      <c r="K1819" s="15">
        <v>1558.2093023255813</v>
      </c>
      <c r="L1819" s="10">
        <v>37.29</v>
      </c>
      <c r="M1819" s="10">
        <v>4.12</v>
      </c>
      <c r="N1819" s="10">
        <v>29.76</v>
      </c>
      <c r="O1819" s="11">
        <v>0.5625</v>
      </c>
      <c r="P1819" s="12">
        <v>876.49273255813955</v>
      </c>
      <c r="Q1819" s="2">
        <f t="shared" si="196"/>
        <v>2498541.87</v>
      </c>
      <c r="R1819" s="41">
        <f t="shared" si="197"/>
        <v>276052.36</v>
      </c>
      <c r="S1819" s="41">
        <f t="shared" si="198"/>
        <v>1994009.28</v>
      </c>
      <c r="T1819" s="41">
        <f t="shared" si="199"/>
        <v>37689.1875</v>
      </c>
      <c r="U1819" s="41">
        <f t="shared" si="200"/>
        <v>58727642.559593022</v>
      </c>
    </row>
    <row r="1820" spans="1:21" x14ac:dyDescent="0.2">
      <c r="A1820" s="20">
        <v>2020</v>
      </c>
      <c r="B1820" s="20" t="s">
        <v>17</v>
      </c>
      <c r="D1820" s="13" t="s">
        <v>82</v>
      </c>
      <c r="E1820" s="40" t="s">
        <v>44</v>
      </c>
      <c r="F1820" s="40" t="s">
        <v>141</v>
      </c>
      <c r="G1820" s="18" t="s">
        <v>155</v>
      </c>
      <c r="H1820" s="15">
        <v>76407</v>
      </c>
      <c r="I1820" s="40">
        <v>155</v>
      </c>
      <c r="J1820" s="9">
        <v>60</v>
      </c>
      <c r="K1820" s="15">
        <v>1273.45</v>
      </c>
      <c r="L1820" s="10">
        <v>37.81</v>
      </c>
      <c r="M1820" s="10">
        <v>4.22</v>
      </c>
      <c r="N1820" s="10">
        <v>35.04</v>
      </c>
      <c r="O1820" s="11">
        <v>0.52239999999999998</v>
      </c>
      <c r="P1820" s="12">
        <v>665.25027999999998</v>
      </c>
      <c r="Q1820" s="2">
        <f t="shared" si="196"/>
        <v>2888948.6700000004</v>
      </c>
      <c r="R1820" s="41">
        <f t="shared" si="197"/>
        <v>322437.53999999998</v>
      </c>
      <c r="S1820" s="41">
        <f t="shared" si="198"/>
        <v>2677301.2799999998</v>
      </c>
      <c r="T1820" s="41">
        <f t="shared" si="199"/>
        <v>39915.016799999998</v>
      </c>
      <c r="U1820" s="41">
        <f t="shared" si="200"/>
        <v>50829778.143959999</v>
      </c>
    </row>
    <row r="1821" spans="1:21" x14ac:dyDescent="0.2">
      <c r="A1821" s="20">
        <v>2020</v>
      </c>
      <c r="B1821" s="20" t="s">
        <v>17</v>
      </c>
      <c r="D1821" s="13" t="s">
        <v>82</v>
      </c>
      <c r="E1821" s="40" t="s">
        <v>44</v>
      </c>
      <c r="F1821" s="40" t="s">
        <v>128</v>
      </c>
      <c r="G1821" s="18" t="s">
        <v>147</v>
      </c>
      <c r="H1821" s="15">
        <v>954842</v>
      </c>
      <c r="I1821" s="40">
        <v>1981</v>
      </c>
      <c r="J1821" s="9">
        <v>613</v>
      </c>
      <c r="K1821" s="15">
        <v>1557.6541598694944</v>
      </c>
      <c r="L1821" s="10">
        <v>37.04</v>
      </c>
      <c r="M1821" s="10">
        <v>4.28</v>
      </c>
      <c r="N1821" s="10">
        <v>29.44</v>
      </c>
      <c r="O1821" s="11">
        <v>0.56079999999999997</v>
      </c>
      <c r="P1821" s="12">
        <v>873.53245285481228</v>
      </c>
      <c r="Q1821" s="2">
        <f t="shared" si="196"/>
        <v>35367347.68</v>
      </c>
      <c r="R1821" s="41">
        <f t="shared" si="197"/>
        <v>4086723.7600000002</v>
      </c>
      <c r="S1821" s="41">
        <f t="shared" si="198"/>
        <v>28110548.48</v>
      </c>
      <c r="T1821" s="41">
        <f t="shared" si="199"/>
        <v>535475.39359999995</v>
      </c>
      <c r="U1821" s="41">
        <f t="shared" si="200"/>
        <v>834085474.3487947</v>
      </c>
    </row>
    <row r="1822" spans="1:21" x14ac:dyDescent="0.2">
      <c r="A1822" s="20">
        <v>2020</v>
      </c>
      <c r="B1822" s="20" t="s">
        <v>17</v>
      </c>
      <c r="D1822" s="13" t="s">
        <v>82</v>
      </c>
      <c r="E1822" s="40" t="s">
        <v>44</v>
      </c>
      <c r="F1822" s="40" t="s">
        <v>128</v>
      </c>
      <c r="G1822" s="18" t="s">
        <v>147</v>
      </c>
      <c r="H1822" s="15">
        <v>355873</v>
      </c>
      <c r="I1822" s="40">
        <v>738</v>
      </c>
      <c r="J1822" s="9">
        <v>262.39999999999998</v>
      </c>
      <c r="K1822" s="15">
        <v>1356.2233231707319</v>
      </c>
      <c r="L1822" s="10">
        <v>37.47</v>
      </c>
      <c r="M1822" s="10">
        <v>4.09</v>
      </c>
      <c r="N1822" s="10">
        <v>30.17</v>
      </c>
      <c r="O1822" s="11">
        <v>0.56310000000000004</v>
      </c>
      <c r="P1822" s="12">
        <v>763.68935327743918</v>
      </c>
      <c r="Q1822" s="2">
        <f t="shared" si="196"/>
        <v>13334561.310000001</v>
      </c>
      <c r="R1822" s="41">
        <f t="shared" si="197"/>
        <v>1455520.57</v>
      </c>
      <c r="S1822" s="41">
        <f t="shared" si="198"/>
        <v>10736688.41</v>
      </c>
      <c r="T1822" s="41">
        <f t="shared" si="199"/>
        <v>200392.08630000002</v>
      </c>
      <c r="U1822" s="41">
        <f t="shared" si="200"/>
        <v>271776421.21890211</v>
      </c>
    </row>
    <row r="1823" spans="1:21" x14ac:dyDescent="0.2">
      <c r="A1823" s="20">
        <v>2020</v>
      </c>
      <c r="B1823" s="20" t="s">
        <v>17</v>
      </c>
      <c r="D1823" s="13" t="s">
        <v>82</v>
      </c>
      <c r="E1823" s="40" t="s">
        <v>44</v>
      </c>
      <c r="F1823" s="40" t="s">
        <v>128</v>
      </c>
      <c r="G1823" s="18" t="s">
        <v>147</v>
      </c>
      <c r="H1823" s="15">
        <v>383541</v>
      </c>
      <c r="I1823" s="40">
        <v>807</v>
      </c>
      <c r="J1823" s="9">
        <v>310.8</v>
      </c>
      <c r="K1823" s="15">
        <v>1234.0444015444016</v>
      </c>
      <c r="L1823" s="10">
        <v>37.26</v>
      </c>
      <c r="M1823" s="10">
        <v>4.2300000000000004</v>
      </c>
      <c r="N1823" s="10">
        <v>29.82</v>
      </c>
      <c r="O1823" s="11">
        <v>0.56340000000000001</v>
      </c>
      <c r="P1823" s="12">
        <v>695.26061583011585</v>
      </c>
      <c r="Q1823" s="2">
        <f t="shared" si="196"/>
        <v>14290737.66</v>
      </c>
      <c r="R1823" s="41">
        <f t="shared" si="197"/>
        <v>1622378.4300000002</v>
      </c>
      <c r="S1823" s="41">
        <f t="shared" si="198"/>
        <v>11437192.619999999</v>
      </c>
      <c r="T1823" s="41">
        <f t="shared" si="199"/>
        <v>216086.9994</v>
      </c>
      <c r="U1823" s="41">
        <f t="shared" si="200"/>
        <v>266660951.85609847</v>
      </c>
    </row>
    <row r="1824" spans="1:21" x14ac:dyDescent="0.2">
      <c r="A1824" s="20">
        <v>2020</v>
      </c>
      <c r="B1824" s="20" t="s">
        <v>17</v>
      </c>
      <c r="D1824" s="13" t="s">
        <v>82</v>
      </c>
      <c r="E1824" s="40" t="s">
        <v>44</v>
      </c>
      <c r="F1824" s="40" t="s">
        <v>128</v>
      </c>
      <c r="G1824" s="18" t="s">
        <v>147</v>
      </c>
      <c r="H1824" s="15">
        <v>229499</v>
      </c>
      <c r="I1824" s="40">
        <v>476</v>
      </c>
      <c r="J1824" s="9">
        <v>155</v>
      </c>
      <c r="K1824" s="15">
        <v>1480.6387096774195</v>
      </c>
      <c r="L1824" s="10">
        <v>36.79</v>
      </c>
      <c r="M1824" s="10">
        <v>4.55</v>
      </c>
      <c r="N1824" s="10">
        <v>29.22</v>
      </c>
      <c r="O1824" s="11">
        <v>0.56659999999999999</v>
      </c>
      <c r="P1824" s="12">
        <v>838.92989290322578</v>
      </c>
      <c r="Q1824" s="2">
        <f t="shared" si="196"/>
        <v>8443268.209999999</v>
      </c>
      <c r="R1824" s="41">
        <f t="shared" si="197"/>
        <v>1044220.45</v>
      </c>
      <c r="S1824" s="41">
        <f t="shared" si="198"/>
        <v>6705960.7799999993</v>
      </c>
      <c r="T1824" s="41">
        <f t="shared" si="199"/>
        <v>130034.13339999999</v>
      </c>
      <c r="U1824" s="41">
        <f t="shared" si="200"/>
        <v>192533571.49139741</v>
      </c>
    </row>
    <row r="1825" spans="1:21" x14ac:dyDescent="0.2">
      <c r="A1825" s="20">
        <v>2020</v>
      </c>
      <c r="B1825" s="20" t="s">
        <v>17</v>
      </c>
      <c r="D1825" s="13" t="s">
        <v>82</v>
      </c>
      <c r="E1825" s="40" t="s">
        <v>44</v>
      </c>
      <c r="F1825" s="40" t="s">
        <v>128</v>
      </c>
      <c r="G1825" s="18" t="s">
        <v>147</v>
      </c>
      <c r="H1825" s="15">
        <v>118672</v>
      </c>
      <c r="I1825" s="40">
        <v>246</v>
      </c>
      <c r="J1825" s="9">
        <v>150</v>
      </c>
      <c r="K1825" s="15">
        <v>791.14666666666665</v>
      </c>
      <c r="L1825" s="10">
        <v>36.39</v>
      </c>
      <c r="M1825" s="10">
        <v>4.21</v>
      </c>
      <c r="N1825" s="10">
        <v>29.68</v>
      </c>
      <c r="O1825" s="11">
        <v>0.56020000000000003</v>
      </c>
      <c r="P1825" s="12">
        <v>443.20036266666671</v>
      </c>
      <c r="Q1825" s="2">
        <f t="shared" si="196"/>
        <v>4318474.08</v>
      </c>
      <c r="R1825" s="41">
        <f t="shared" si="197"/>
        <v>499609.12</v>
      </c>
      <c r="S1825" s="41">
        <f t="shared" si="198"/>
        <v>3522184.96</v>
      </c>
      <c r="T1825" s="41">
        <f t="shared" si="199"/>
        <v>66480.054400000008</v>
      </c>
      <c r="U1825" s="41">
        <f t="shared" si="200"/>
        <v>52595473.438378669</v>
      </c>
    </row>
    <row r="1826" spans="1:21" x14ac:dyDescent="0.2">
      <c r="A1826" s="20">
        <v>2020</v>
      </c>
      <c r="B1826" s="20" t="s">
        <v>17</v>
      </c>
      <c r="D1826" s="13" t="s">
        <v>82</v>
      </c>
      <c r="E1826" s="40" t="s">
        <v>44</v>
      </c>
      <c r="F1826" s="40" t="s">
        <v>125</v>
      </c>
      <c r="G1826" s="18" t="s">
        <v>147</v>
      </c>
      <c r="H1826" s="15">
        <v>679622</v>
      </c>
      <c r="I1826" s="40">
        <v>1392</v>
      </c>
      <c r="J1826" s="9">
        <v>500</v>
      </c>
      <c r="K1826" s="15">
        <v>1359.2439999999999</v>
      </c>
      <c r="L1826" s="10">
        <v>36.700000000000003</v>
      </c>
      <c r="M1826" s="10">
        <v>4.3</v>
      </c>
      <c r="N1826" s="10">
        <v>31.5</v>
      </c>
      <c r="O1826" s="11">
        <v>0.56010000000000004</v>
      </c>
      <c r="P1826" s="12">
        <v>761.31256440000004</v>
      </c>
      <c r="Q1826" s="2">
        <f t="shared" si="196"/>
        <v>24942127.400000002</v>
      </c>
      <c r="R1826" s="41">
        <f t="shared" si="197"/>
        <v>2922374.6</v>
      </c>
      <c r="S1826" s="41">
        <f t="shared" si="198"/>
        <v>21408093</v>
      </c>
      <c r="T1826" s="41">
        <f t="shared" si="199"/>
        <v>380656.28220000002</v>
      </c>
      <c r="U1826" s="41">
        <f t="shared" si="200"/>
        <v>517404767.6426568</v>
      </c>
    </row>
    <row r="1827" spans="1:21" x14ac:dyDescent="0.2">
      <c r="A1827" s="20">
        <v>2020</v>
      </c>
      <c r="B1827" s="20" t="s">
        <v>17</v>
      </c>
      <c r="D1827" s="13" t="s">
        <v>82</v>
      </c>
      <c r="E1827" s="40" t="s">
        <v>44</v>
      </c>
      <c r="F1827" s="40" t="s">
        <v>125</v>
      </c>
      <c r="G1827" s="18" t="s">
        <v>147</v>
      </c>
      <c r="H1827" s="15">
        <v>289449</v>
      </c>
      <c r="I1827" s="40">
        <v>588</v>
      </c>
      <c r="J1827" s="9">
        <v>240</v>
      </c>
      <c r="K1827" s="15">
        <v>1206.0374999999999</v>
      </c>
      <c r="L1827" s="10">
        <v>36.9</v>
      </c>
      <c r="M1827" s="10">
        <v>4.43</v>
      </c>
      <c r="N1827" s="10">
        <v>30.7</v>
      </c>
      <c r="O1827" s="11">
        <v>0.5655</v>
      </c>
      <c r="P1827" s="12">
        <v>682.01420625000003</v>
      </c>
      <c r="Q1827" s="2">
        <f t="shared" si="196"/>
        <v>10680668.1</v>
      </c>
      <c r="R1827" s="41">
        <f t="shared" si="197"/>
        <v>1282259.0699999998</v>
      </c>
      <c r="S1827" s="41">
        <f t="shared" si="198"/>
        <v>8886084.2999999989</v>
      </c>
      <c r="T1827" s="41">
        <f t="shared" si="199"/>
        <v>163683.40950000001</v>
      </c>
      <c r="U1827" s="41">
        <f t="shared" si="200"/>
        <v>197408329.98485625</v>
      </c>
    </row>
    <row r="1828" spans="1:21" x14ac:dyDescent="0.2">
      <c r="A1828" s="20">
        <v>2020</v>
      </c>
      <c r="B1828" s="20" t="s">
        <v>17</v>
      </c>
      <c r="D1828" s="13" t="s">
        <v>82</v>
      </c>
      <c r="E1828" s="40" t="s">
        <v>44</v>
      </c>
      <c r="F1828" s="40" t="s">
        <v>125</v>
      </c>
      <c r="G1828" s="18" t="s">
        <v>147</v>
      </c>
      <c r="H1828" s="15">
        <v>279417</v>
      </c>
      <c r="I1828" s="40">
        <v>578</v>
      </c>
      <c r="J1828" s="9">
        <v>240</v>
      </c>
      <c r="K1828" s="15">
        <v>1164.2375</v>
      </c>
      <c r="L1828" s="10">
        <v>36.799999999999997</v>
      </c>
      <c r="M1828" s="10">
        <v>4.3</v>
      </c>
      <c r="N1828" s="10">
        <v>36.799999999999997</v>
      </c>
      <c r="O1828" s="11">
        <v>0.56320000000000003</v>
      </c>
      <c r="P1828" s="12">
        <v>655.69856000000004</v>
      </c>
      <c r="Q1828" s="2">
        <f t="shared" si="196"/>
        <v>10282545.6</v>
      </c>
      <c r="R1828" s="41">
        <f t="shared" si="197"/>
        <v>1201493.0999999999</v>
      </c>
      <c r="S1828" s="41">
        <f t="shared" si="198"/>
        <v>10282545.6</v>
      </c>
      <c r="T1828" s="41">
        <f t="shared" si="199"/>
        <v>157367.6544</v>
      </c>
      <c r="U1828" s="41">
        <f t="shared" si="200"/>
        <v>183213324.53952003</v>
      </c>
    </row>
    <row r="1829" spans="1:21" x14ac:dyDescent="0.2">
      <c r="A1829" s="20">
        <v>2020</v>
      </c>
      <c r="B1829" s="20" t="s">
        <v>17</v>
      </c>
      <c r="D1829" s="13" t="s">
        <v>82</v>
      </c>
      <c r="E1829" s="40" t="s">
        <v>44</v>
      </c>
      <c r="F1829" s="40" t="s">
        <v>141</v>
      </c>
      <c r="G1829" s="18" t="s">
        <v>147</v>
      </c>
      <c r="H1829" s="15">
        <v>52037</v>
      </c>
      <c r="I1829" s="40">
        <v>56</v>
      </c>
      <c r="J1829" s="9">
        <v>43</v>
      </c>
      <c r="K1829" s="15">
        <v>1210.1627906976744</v>
      </c>
      <c r="L1829" s="10">
        <v>37.520000000000003</v>
      </c>
      <c r="M1829" s="10">
        <v>4.38</v>
      </c>
      <c r="N1829" s="10">
        <v>30.2</v>
      </c>
      <c r="O1829" s="11">
        <v>0.56230000000000002</v>
      </c>
      <c r="P1829" s="12">
        <v>680.4745372093023</v>
      </c>
      <c r="Q1829" s="2">
        <f t="shared" si="196"/>
        <v>1952428.2400000002</v>
      </c>
      <c r="R1829" s="41">
        <f t="shared" si="197"/>
        <v>227922.06</v>
      </c>
      <c r="S1829" s="41">
        <f t="shared" si="198"/>
        <v>1571517.4</v>
      </c>
      <c r="T1829" s="41">
        <f t="shared" si="199"/>
        <v>29260.4051</v>
      </c>
      <c r="U1829" s="41">
        <f t="shared" si="200"/>
        <v>35409853.492760465</v>
      </c>
    </row>
    <row r="1830" spans="1:21" x14ac:dyDescent="0.2">
      <c r="A1830" s="20">
        <v>2020</v>
      </c>
      <c r="B1830" s="20" t="s">
        <v>17</v>
      </c>
      <c r="D1830" s="13" t="s">
        <v>82</v>
      </c>
      <c r="E1830" s="40" t="s">
        <v>44</v>
      </c>
      <c r="F1830" s="40" t="s">
        <v>128</v>
      </c>
      <c r="G1830" s="18" t="s">
        <v>130</v>
      </c>
      <c r="H1830" s="15">
        <v>236828</v>
      </c>
      <c r="I1830" s="40">
        <v>472</v>
      </c>
      <c r="J1830" s="9">
        <v>158.5</v>
      </c>
      <c r="K1830" s="15">
        <v>1494.1829652996846</v>
      </c>
      <c r="L1830" s="10">
        <v>36.700000000000003</v>
      </c>
      <c r="M1830" s="10">
        <v>4.42</v>
      </c>
      <c r="N1830" s="10">
        <v>30.2</v>
      </c>
      <c r="O1830" s="11">
        <v>0.56779999999999997</v>
      </c>
      <c r="P1830" s="12">
        <v>848.39708769716083</v>
      </c>
      <c r="Q1830" s="2">
        <f t="shared" si="196"/>
        <v>8691587.6000000015</v>
      </c>
      <c r="R1830" s="41">
        <f t="shared" si="197"/>
        <v>1046779.76</v>
      </c>
      <c r="S1830" s="41">
        <f t="shared" si="198"/>
        <v>7152205.5999999996</v>
      </c>
      <c r="T1830" s="41">
        <f t="shared" si="199"/>
        <v>134470.93839999998</v>
      </c>
      <c r="U1830" s="41">
        <f t="shared" si="200"/>
        <v>200924185.48514321</v>
      </c>
    </row>
    <row r="1831" spans="1:21" x14ac:dyDescent="0.2">
      <c r="A1831" s="20">
        <v>2020</v>
      </c>
      <c r="B1831" s="20" t="s">
        <v>17</v>
      </c>
      <c r="D1831" s="13" t="s">
        <v>82</v>
      </c>
      <c r="E1831" s="40" t="s">
        <v>44</v>
      </c>
      <c r="F1831" s="40" t="s">
        <v>141</v>
      </c>
      <c r="G1831" s="18" t="s">
        <v>147</v>
      </c>
      <c r="H1831" s="15">
        <v>27795</v>
      </c>
      <c r="I1831" s="40">
        <v>55</v>
      </c>
      <c r="J1831" s="9">
        <v>22</v>
      </c>
      <c r="K1831" s="15">
        <v>1263.409090909091</v>
      </c>
      <c r="L1831" s="10">
        <v>37.53</v>
      </c>
      <c r="M1831" s="10">
        <v>4.51</v>
      </c>
      <c r="N1831" s="10">
        <v>30.61</v>
      </c>
      <c r="O1831" s="11">
        <v>0.56479999999999997</v>
      </c>
      <c r="P1831" s="12">
        <v>713.57345454545452</v>
      </c>
      <c r="Q1831" s="2">
        <f t="shared" si="196"/>
        <v>1043146.35</v>
      </c>
      <c r="R1831" s="41">
        <f t="shared" si="197"/>
        <v>125355.45</v>
      </c>
      <c r="S1831" s="41">
        <f t="shared" si="198"/>
        <v>850804.95</v>
      </c>
      <c r="T1831" s="41">
        <f t="shared" si="199"/>
        <v>15698.616</v>
      </c>
      <c r="U1831" s="41">
        <f t="shared" si="200"/>
        <v>19833774.169090908</v>
      </c>
    </row>
    <row r="1832" spans="1:21" x14ac:dyDescent="0.2">
      <c r="A1832" s="20">
        <v>2020</v>
      </c>
      <c r="B1832" s="20" t="s">
        <v>17</v>
      </c>
      <c r="D1832" s="13" t="s">
        <v>82</v>
      </c>
      <c r="E1832" s="40" t="s">
        <v>44</v>
      </c>
      <c r="F1832" s="40" t="s">
        <v>141</v>
      </c>
      <c r="G1832" s="18" t="s">
        <v>147</v>
      </c>
      <c r="H1832" s="15">
        <v>84296</v>
      </c>
      <c r="I1832" s="40">
        <v>170</v>
      </c>
      <c r="J1832" s="9">
        <v>64</v>
      </c>
      <c r="K1832" s="15">
        <v>1317.125</v>
      </c>
      <c r="L1832" s="10">
        <v>36.85</v>
      </c>
      <c r="M1832" s="10">
        <v>4.53</v>
      </c>
      <c r="N1832" s="10">
        <v>28.67</v>
      </c>
      <c r="O1832" s="11">
        <v>0.55940000000000001</v>
      </c>
      <c r="P1832" s="12">
        <v>736.79972499999997</v>
      </c>
      <c r="Q1832" s="2">
        <f t="shared" si="196"/>
        <v>3106307.6</v>
      </c>
      <c r="R1832" s="41">
        <f t="shared" si="197"/>
        <v>381860.88</v>
      </c>
      <c r="S1832" s="41">
        <f t="shared" si="198"/>
        <v>2416766.3200000003</v>
      </c>
      <c r="T1832" s="41">
        <f t="shared" si="199"/>
        <v>47155.182399999998</v>
      </c>
      <c r="U1832" s="41">
        <f t="shared" si="200"/>
        <v>62109269.618599996</v>
      </c>
    </row>
    <row r="1833" spans="1:21" x14ac:dyDescent="0.2">
      <c r="A1833" s="20">
        <v>2020</v>
      </c>
      <c r="B1833" s="20" t="s">
        <v>17</v>
      </c>
      <c r="D1833" s="13" t="s">
        <v>82</v>
      </c>
      <c r="E1833" s="40" t="s">
        <v>44</v>
      </c>
      <c r="F1833" s="40" t="s">
        <v>141</v>
      </c>
      <c r="G1833" s="18" t="s">
        <v>147</v>
      </c>
      <c r="H1833" s="15">
        <v>38202</v>
      </c>
      <c r="I1833" s="40">
        <v>78</v>
      </c>
      <c r="J1833" s="9">
        <v>32</v>
      </c>
      <c r="K1833" s="15">
        <v>1193.8125</v>
      </c>
      <c r="L1833" s="10">
        <v>36.76</v>
      </c>
      <c r="M1833" s="10">
        <v>4.22</v>
      </c>
      <c r="N1833" s="10">
        <v>28.38</v>
      </c>
      <c r="O1833" s="11">
        <v>0.55930000000000002</v>
      </c>
      <c r="P1833" s="12">
        <v>667.69933125</v>
      </c>
      <c r="Q1833" s="2">
        <f t="shared" si="196"/>
        <v>1404305.52</v>
      </c>
      <c r="R1833" s="41">
        <f t="shared" si="197"/>
        <v>161212.44</v>
      </c>
      <c r="S1833" s="41">
        <f t="shared" si="198"/>
        <v>1084172.76</v>
      </c>
      <c r="T1833" s="41">
        <f t="shared" si="199"/>
        <v>21366.3786</v>
      </c>
      <c r="U1833" s="41">
        <f t="shared" si="200"/>
        <v>25507449.852412499</v>
      </c>
    </row>
    <row r="1834" spans="1:21" x14ac:dyDescent="0.2">
      <c r="A1834" s="20">
        <v>2020</v>
      </c>
      <c r="B1834" s="20" t="s">
        <v>17</v>
      </c>
      <c r="D1834" s="13" t="s">
        <v>82</v>
      </c>
      <c r="E1834" s="40" t="s">
        <v>44</v>
      </c>
      <c r="F1834" s="40" t="s">
        <v>141</v>
      </c>
      <c r="G1834" s="18" t="s">
        <v>147</v>
      </c>
      <c r="H1834" s="15">
        <v>41918</v>
      </c>
      <c r="I1834" s="40">
        <v>84</v>
      </c>
      <c r="J1834" s="9">
        <v>33</v>
      </c>
      <c r="K1834" s="15">
        <v>1270.2424242424242</v>
      </c>
      <c r="L1834" s="10">
        <v>37.5</v>
      </c>
      <c r="M1834" s="10">
        <v>4.43</v>
      </c>
      <c r="N1834" s="10">
        <v>30.5</v>
      </c>
      <c r="O1834" s="11">
        <v>0.56079999999999997</v>
      </c>
      <c r="P1834" s="12">
        <v>712.35195151515143</v>
      </c>
      <c r="Q1834" s="2">
        <f t="shared" si="196"/>
        <v>1571925</v>
      </c>
      <c r="R1834" s="41">
        <f t="shared" si="197"/>
        <v>185696.74</v>
      </c>
      <c r="S1834" s="41">
        <f t="shared" si="198"/>
        <v>1278499</v>
      </c>
      <c r="T1834" s="41">
        <f t="shared" si="199"/>
        <v>23507.614399999999</v>
      </c>
      <c r="U1834" s="41">
        <f t="shared" si="200"/>
        <v>29860369.103612117</v>
      </c>
    </row>
    <row r="1835" spans="1:21" x14ac:dyDescent="0.2">
      <c r="A1835" s="20">
        <v>2020</v>
      </c>
      <c r="B1835" s="20" t="s">
        <v>17</v>
      </c>
      <c r="D1835" s="13" t="s">
        <v>82</v>
      </c>
      <c r="E1835" s="40" t="s">
        <v>44</v>
      </c>
      <c r="F1835" s="40" t="s">
        <v>128</v>
      </c>
      <c r="G1835" s="18" t="s">
        <v>130</v>
      </c>
      <c r="H1835" s="15">
        <v>265523</v>
      </c>
      <c r="I1835" s="40">
        <v>554</v>
      </c>
      <c r="J1835" s="9">
        <v>200.4</v>
      </c>
      <c r="K1835" s="15">
        <v>1324.9650698602793</v>
      </c>
      <c r="L1835" s="10">
        <v>36.92</v>
      </c>
      <c r="M1835" s="10">
        <v>4.4000000000000004</v>
      </c>
      <c r="N1835" s="10">
        <v>31.21</v>
      </c>
      <c r="O1835" s="11">
        <v>0.56969999999999998</v>
      </c>
      <c r="P1835" s="12">
        <v>754.83260029940107</v>
      </c>
      <c r="Q1835" s="2">
        <f t="shared" si="196"/>
        <v>9803109.1600000001</v>
      </c>
      <c r="R1835" s="41">
        <f t="shared" si="197"/>
        <v>1168301.2000000002</v>
      </c>
      <c r="S1835" s="41">
        <f t="shared" si="198"/>
        <v>8286972.8300000001</v>
      </c>
      <c r="T1835" s="41">
        <f t="shared" si="199"/>
        <v>151268.45309999998</v>
      </c>
      <c r="U1835" s="41">
        <f t="shared" si="200"/>
        <v>200425416.52929786</v>
      </c>
    </row>
    <row r="1836" spans="1:21" x14ac:dyDescent="0.2">
      <c r="A1836" s="20">
        <v>2020</v>
      </c>
      <c r="B1836" s="20" t="s">
        <v>17</v>
      </c>
      <c r="D1836" s="13" t="s">
        <v>82</v>
      </c>
      <c r="E1836" s="40" t="s">
        <v>44</v>
      </c>
      <c r="F1836" s="40" t="s">
        <v>141</v>
      </c>
      <c r="G1836" s="18" t="s">
        <v>147</v>
      </c>
      <c r="H1836" s="15">
        <v>59552</v>
      </c>
      <c r="I1836" s="40">
        <v>122</v>
      </c>
      <c r="J1836" s="9">
        <v>50</v>
      </c>
      <c r="K1836" s="15">
        <v>1191.04</v>
      </c>
      <c r="L1836" s="10">
        <v>37.39</v>
      </c>
      <c r="M1836" s="10">
        <v>4.5199999999999996</v>
      </c>
      <c r="N1836" s="10">
        <v>30.18</v>
      </c>
      <c r="O1836" s="11">
        <v>0.55920000000000003</v>
      </c>
      <c r="P1836" s="12">
        <v>666.02956800000004</v>
      </c>
      <c r="Q1836" s="2">
        <f t="shared" si="196"/>
        <v>2226649.2800000003</v>
      </c>
      <c r="R1836" s="41">
        <f t="shared" si="197"/>
        <v>269175.03999999998</v>
      </c>
      <c r="S1836" s="41">
        <f t="shared" si="198"/>
        <v>1797279.3599999999</v>
      </c>
      <c r="T1836" s="41">
        <f t="shared" si="199"/>
        <v>33301.4784</v>
      </c>
      <c r="U1836" s="41">
        <f t="shared" si="200"/>
        <v>39663392.833535999</v>
      </c>
    </row>
    <row r="1837" spans="1:21" x14ac:dyDescent="0.2">
      <c r="A1837" s="20">
        <v>2020</v>
      </c>
      <c r="B1837" s="20" t="s">
        <v>17</v>
      </c>
      <c r="D1837" s="13" t="s">
        <v>82</v>
      </c>
      <c r="E1837" s="40" t="s">
        <v>44</v>
      </c>
      <c r="F1837" s="40" t="s">
        <v>141</v>
      </c>
      <c r="G1837" s="18" t="s">
        <v>147</v>
      </c>
      <c r="H1837" s="15">
        <v>137040</v>
      </c>
      <c r="I1837" s="40">
        <v>276</v>
      </c>
      <c r="J1837" s="9">
        <v>110</v>
      </c>
      <c r="K1837" s="15">
        <v>1245.8181818181818</v>
      </c>
      <c r="L1837" s="10">
        <v>37.28</v>
      </c>
      <c r="M1837" s="10">
        <v>4.5999999999999996</v>
      </c>
      <c r="N1837" s="10">
        <v>31.13</v>
      </c>
      <c r="O1837" s="11">
        <v>0.55300000000000005</v>
      </c>
      <c r="P1837" s="12">
        <v>688.93745454545467</v>
      </c>
      <c r="Q1837" s="2">
        <f t="shared" si="196"/>
        <v>5108851.2</v>
      </c>
      <c r="R1837" s="41">
        <f t="shared" si="197"/>
        <v>630384</v>
      </c>
      <c r="S1837" s="41">
        <f t="shared" si="198"/>
        <v>4266055.2</v>
      </c>
      <c r="T1837" s="41">
        <f t="shared" si="199"/>
        <v>75783.12000000001</v>
      </c>
      <c r="U1837" s="41">
        <f t="shared" si="200"/>
        <v>94411988.770909101</v>
      </c>
    </row>
    <row r="1838" spans="1:21" x14ac:dyDescent="0.2">
      <c r="A1838" s="20">
        <v>2020</v>
      </c>
      <c r="B1838" s="20" t="s">
        <v>17</v>
      </c>
      <c r="D1838" s="13" t="s">
        <v>83</v>
      </c>
      <c r="E1838" s="40" t="s">
        <v>44</v>
      </c>
      <c r="F1838" s="40" t="s">
        <v>156</v>
      </c>
      <c r="G1838" s="18" t="s">
        <v>147</v>
      </c>
      <c r="H1838" s="15">
        <v>47840</v>
      </c>
      <c r="I1838" s="40">
        <v>97</v>
      </c>
      <c r="J1838" s="9">
        <v>46</v>
      </c>
      <c r="K1838" s="15">
        <v>1040</v>
      </c>
      <c r="L1838" s="10">
        <v>36.1</v>
      </c>
      <c r="M1838" s="10">
        <v>3.6</v>
      </c>
      <c r="N1838" s="10">
        <v>29.2</v>
      </c>
      <c r="O1838" s="11">
        <v>0.54979999999999996</v>
      </c>
      <c r="P1838" s="12">
        <v>571.79199999999992</v>
      </c>
      <c r="Q1838" s="2">
        <f t="shared" si="196"/>
        <v>1727024</v>
      </c>
      <c r="R1838" s="41">
        <f t="shared" si="197"/>
        <v>172224</v>
      </c>
      <c r="S1838" s="41">
        <f t="shared" si="198"/>
        <v>1396928</v>
      </c>
      <c r="T1838" s="41">
        <f t="shared" si="199"/>
        <v>26302.431999999997</v>
      </c>
      <c r="U1838" s="41">
        <f t="shared" si="200"/>
        <v>27354529.279999997</v>
      </c>
    </row>
    <row r="1839" spans="1:21" x14ac:dyDescent="0.2">
      <c r="A1839" s="20">
        <v>2020</v>
      </c>
      <c r="B1839" s="20" t="s">
        <v>17</v>
      </c>
      <c r="D1839" s="13" t="s">
        <v>83</v>
      </c>
      <c r="E1839" s="40" t="s">
        <v>44</v>
      </c>
      <c r="F1839" s="40" t="s">
        <v>157</v>
      </c>
      <c r="G1839" s="18" t="s">
        <v>147</v>
      </c>
      <c r="H1839" s="15">
        <v>64640</v>
      </c>
      <c r="I1839" s="40">
        <v>129</v>
      </c>
      <c r="J1839" s="9">
        <v>64</v>
      </c>
      <c r="K1839" s="15">
        <v>1010</v>
      </c>
      <c r="L1839" s="10">
        <v>37</v>
      </c>
      <c r="M1839" s="10">
        <v>4.2</v>
      </c>
      <c r="N1839" s="10">
        <v>29.2</v>
      </c>
      <c r="O1839" s="11">
        <v>0.55759999999999998</v>
      </c>
      <c r="P1839" s="12">
        <v>563.17599999999993</v>
      </c>
      <c r="Q1839" s="2">
        <f t="shared" si="196"/>
        <v>2391680</v>
      </c>
      <c r="R1839" s="41">
        <f t="shared" si="197"/>
        <v>271488</v>
      </c>
      <c r="S1839" s="41">
        <f t="shared" si="198"/>
        <v>1887488</v>
      </c>
      <c r="T1839" s="41">
        <f t="shared" si="199"/>
        <v>36043.263999999996</v>
      </c>
      <c r="U1839" s="41">
        <f t="shared" si="200"/>
        <v>36403696.639999993</v>
      </c>
    </row>
    <row r="1840" spans="1:21" x14ac:dyDescent="0.2">
      <c r="A1840" s="20">
        <v>2020</v>
      </c>
      <c r="B1840" s="20" t="s">
        <v>17</v>
      </c>
      <c r="D1840" s="13" t="s">
        <v>83</v>
      </c>
      <c r="E1840" s="40" t="s">
        <v>44</v>
      </c>
      <c r="F1840" s="40" t="s">
        <v>156</v>
      </c>
      <c r="G1840" s="18" t="s">
        <v>130</v>
      </c>
      <c r="H1840" s="15">
        <v>84700</v>
      </c>
      <c r="I1840" s="40">
        <v>171</v>
      </c>
      <c r="J1840" s="9">
        <v>77</v>
      </c>
      <c r="K1840" s="15">
        <v>1100</v>
      </c>
      <c r="L1840" s="10">
        <v>37</v>
      </c>
      <c r="M1840" s="10">
        <v>3.7</v>
      </c>
      <c r="N1840" s="10">
        <v>32.200000000000003</v>
      </c>
      <c r="O1840" s="11">
        <v>0.54810000000000003</v>
      </c>
      <c r="P1840" s="12">
        <v>602.91</v>
      </c>
      <c r="Q1840" s="2">
        <f t="shared" si="196"/>
        <v>3133900</v>
      </c>
      <c r="R1840" s="41">
        <f t="shared" si="197"/>
        <v>313390</v>
      </c>
      <c r="S1840" s="41">
        <f t="shared" si="198"/>
        <v>2727340.0000000005</v>
      </c>
      <c r="T1840" s="41">
        <f t="shared" si="199"/>
        <v>46424.07</v>
      </c>
      <c r="U1840" s="41">
        <f t="shared" si="200"/>
        <v>51066477</v>
      </c>
    </row>
    <row r="1841" spans="1:21" x14ac:dyDescent="0.2">
      <c r="A1841" s="20">
        <v>2020</v>
      </c>
      <c r="B1841" s="20" t="s">
        <v>17</v>
      </c>
      <c r="D1841" s="13" t="s">
        <v>83</v>
      </c>
      <c r="E1841" s="40" t="s">
        <v>44</v>
      </c>
      <c r="F1841" s="40" t="s">
        <v>158</v>
      </c>
      <c r="G1841" s="18" t="s">
        <v>147</v>
      </c>
      <c r="H1841" s="15">
        <v>100000</v>
      </c>
      <c r="I1841" s="40">
        <v>200</v>
      </c>
      <c r="J1841" s="9">
        <v>80</v>
      </c>
      <c r="K1841" s="15">
        <v>1250</v>
      </c>
      <c r="L1841" s="10">
        <v>37</v>
      </c>
      <c r="M1841" s="10">
        <v>4.3</v>
      </c>
      <c r="N1841" s="10">
        <v>29.8</v>
      </c>
      <c r="O1841" s="11">
        <v>0.56259999999999999</v>
      </c>
      <c r="P1841" s="12">
        <v>703.25</v>
      </c>
      <c r="Q1841" s="2">
        <f t="shared" si="196"/>
        <v>3700000</v>
      </c>
      <c r="R1841" s="41">
        <f t="shared" si="197"/>
        <v>430000</v>
      </c>
      <c r="S1841" s="41">
        <f t="shared" si="198"/>
        <v>2980000</v>
      </c>
      <c r="T1841" s="41">
        <f t="shared" si="199"/>
        <v>56260</v>
      </c>
      <c r="U1841" s="41">
        <f t="shared" si="200"/>
        <v>70325000</v>
      </c>
    </row>
    <row r="1842" spans="1:21" x14ac:dyDescent="0.2">
      <c r="A1842" s="20">
        <v>2020</v>
      </c>
      <c r="B1842" s="20" t="s">
        <v>17</v>
      </c>
      <c r="D1842" s="13" t="s">
        <v>83</v>
      </c>
      <c r="E1842" s="40" t="s">
        <v>44</v>
      </c>
      <c r="F1842" s="40" t="s">
        <v>158</v>
      </c>
      <c r="G1842" s="18" t="s">
        <v>147</v>
      </c>
      <c r="H1842" s="15">
        <v>60000</v>
      </c>
      <c r="I1842" s="40">
        <v>120</v>
      </c>
      <c r="J1842" s="9">
        <v>60</v>
      </c>
      <c r="K1842" s="15">
        <v>1000</v>
      </c>
      <c r="L1842" s="10">
        <v>36.700000000000003</v>
      </c>
      <c r="M1842" s="10">
        <v>3.9</v>
      </c>
      <c r="N1842" s="10">
        <v>29.3</v>
      </c>
      <c r="O1842" s="11">
        <v>0.56369999999999998</v>
      </c>
      <c r="P1842" s="12">
        <v>563.70000000000005</v>
      </c>
      <c r="Q1842" s="2">
        <f t="shared" si="196"/>
        <v>2202000</v>
      </c>
      <c r="R1842" s="41">
        <f t="shared" si="197"/>
        <v>234000</v>
      </c>
      <c r="S1842" s="41">
        <f t="shared" si="198"/>
        <v>1758000</v>
      </c>
      <c r="T1842" s="41">
        <f t="shared" si="199"/>
        <v>33822</v>
      </c>
      <c r="U1842" s="41">
        <f t="shared" si="200"/>
        <v>33822000</v>
      </c>
    </row>
    <row r="1843" spans="1:21" x14ac:dyDescent="0.2">
      <c r="A1843" s="20">
        <v>2020</v>
      </c>
      <c r="B1843" s="20" t="s">
        <v>17</v>
      </c>
      <c r="D1843" s="13" t="s">
        <v>83</v>
      </c>
      <c r="E1843" s="40" t="s">
        <v>44</v>
      </c>
      <c r="F1843" s="40" t="s">
        <v>157</v>
      </c>
      <c r="G1843" s="18" t="s">
        <v>147</v>
      </c>
      <c r="H1843" s="15">
        <v>80000</v>
      </c>
      <c r="I1843" s="40">
        <v>160</v>
      </c>
      <c r="J1843" s="9">
        <v>80</v>
      </c>
      <c r="K1843" s="15">
        <v>1000</v>
      </c>
      <c r="L1843" s="10">
        <v>36.700000000000003</v>
      </c>
      <c r="M1843" s="10">
        <v>4</v>
      </c>
      <c r="N1843" s="10">
        <v>29.6</v>
      </c>
      <c r="O1843" s="11">
        <v>0.56659999999999999</v>
      </c>
      <c r="P1843" s="12">
        <v>566.6</v>
      </c>
      <c r="Q1843" s="2">
        <f t="shared" si="196"/>
        <v>2936000</v>
      </c>
      <c r="R1843" s="41">
        <f t="shared" si="197"/>
        <v>320000</v>
      </c>
      <c r="S1843" s="41">
        <f t="shared" si="198"/>
        <v>2368000</v>
      </c>
      <c r="T1843" s="41">
        <f t="shared" si="199"/>
        <v>45328</v>
      </c>
      <c r="U1843" s="41">
        <f t="shared" si="200"/>
        <v>45328000</v>
      </c>
    </row>
    <row r="1844" spans="1:21" x14ac:dyDescent="0.2">
      <c r="A1844" s="20">
        <v>2020</v>
      </c>
      <c r="B1844" s="20" t="s">
        <v>17</v>
      </c>
      <c r="D1844" s="13" t="s">
        <v>83</v>
      </c>
      <c r="E1844" s="40" t="s">
        <v>44</v>
      </c>
      <c r="F1844" s="40" t="s">
        <v>156</v>
      </c>
      <c r="G1844" s="18" t="s">
        <v>147</v>
      </c>
      <c r="H1844" s="15">
        <v>123420</v>
      </c>
      <c r="I1844" s="40">
        <v>249</v>
      </c>
      <c r="J1844" s="9">
        <v>102</v>
      </c>
      <c r="K1844" s="15">
        <v>1210</v>
      </c>
      <c r="L1844" s="10">
        <v>36.5</v>
      </c>
      <c r="M1844" s="10">
        <v>3.9</v>
      </c>
      <c r="N1844" s="10">
        <v>28.9</v>
      </c>
      <c r="O1844" s="11">
        <v>0.54730000000000001</v>
      </c>
      <c r="P1844" s="12">
        <v>662.23300000000006</v>
      </c>
      <c r="Q1844" s="2">
        <f t="shared" si="196"/>
        <v>4504830</v>
      </c>
      <c r="R1844" s="41">
        <f t="shared" si="197"/>
        <v>481338</v>
      </c>
      <c r="S1844" s="41">
        <f t="shared" si="198"/>
        <v>3566838</v>
      </c>
      <c r="T1844" s="41">
        <f t="shared" si="199"/>
        <v>67547.766000000003</v>
      </c>
      <c r="U1844" s="41">
        <f t="shared" si="200"/>
        <v>81732796.860000014</v>
      </c>
    </row>
    <row r="1845" spans="1:21" x14ac:dyDescent="0.2">
      <c r="A1845" s="20">
        <v>2020</v>
      </c>
      <c r="B1845" s="20" t="s">
        <v>17</v>
      </c>
      <c r="D1845" s="13" t="s">
        <v>82</v>
      </c>
      <c r="E1845" s="40" t="s">
        <v>44</v>
      </c>
      <c r="F1845" s="40" t="s">
        <v>141</v>
      </c>
      <c r="G1845" s="18" t="s">
        <v>155</v>
      </c>
      <c r="H1845" s="15">
        <v>56861</v>
      </c>
      <c r="I1845" s="40">
        <v>117</v>
      </c>
      <c r="J1845" s="9">
        <v>38</v>
      </c>
      <c r="K1845" s="15">
        <v>1496.3421052631579</v>
      </c>
      <c r="L1845" s="10">
        <v>38.6</v>
      </c>
      <c r="M1845" s="10">
        <v>4.4000000000000004</v>
      </c>
      <c r="N1845" s="10">
        <v>35.700000000000003</v>
      </c>
      <c r="O1845" s="11">
        <v>0.54190000000000005</v>
      </c>
      <c r="P1845" s="12">
        <v>810.86778684210526</v>
      </c>
      <c r="Q1845" s="2">
        <f t="shared" si="196"/>
        <v>2194834.6</v>
      </c>
      <c r="R1845" s="41">
        <f t="shared" si="197"/>
        <v>250188.40000000002</v>
      </c>
      <c r="S1845" s="41">
        <f t="shared" si="198"/>
        <v>2029937.7000000002</v>
      </c>
      <c r="T1845" s="41">
        <f t="shared" si="199"/>
        <v>30812.975900000001</v>
      </c>
      <c r="U1845" s="41">
        <f t="shared" si="200"/>
        <v>46106753.227628946</v>
      </c>
    </row>
    <row r="1846" spans="1:21" x14ac:dyDescent="0.2">
      <c r="A1846" s="20">
        <v>2020</v>
      </c>
      <c r="B1846" s="20" t="s">
        <v>17</v>
      </c>
      <c r="D1846" s="13" t="s">
        <v>82</v>
      </c>
      <c r="E1846" s="40" t="s">
        <v>44</v>
      </c>
      <c r="F1846" s="40" t="s">
        <v>141</v>
      </c>
      <c r="G1846" s="18" t="s">
        <v>147</v>
      </c>
      <c r="H1846" s="15">
        <v>51041</v>
      </c>
      <c r="I1846" s="40">
        <v>106</v>
      </c>
      <c r="J1846" s="9">
        <v>35</v>
      </c>
      <c r="K1846" s="15">
        <v>1458.3142857142857</v>
      </c>
      <c r="L1846" s="10">
        <v>37.299999999999997</v>
      </c>
      <c r="M1846" s="10">
        <v>4.7</v>
      </c>
      <c r="N1846" s="10">
        <v>30.6</v>
      </c>
      <c r="O1846" s="11">
        <v>0.56510000000000005</v>
      </c>
      <c r="P1846" s="12">
        <v>824.09340285714291</v>
      </c>
      <c r="Q1846" s="2">
        <f t="shared" si="196"/>
        <v>1903829.2999999998</v>
      </c>
      <c r="R1846" s="41">
        <f t="shared" si="197"/>
        <v>239892.7</v>
      </c>
      <c r="S1846" s="41">
        <f t="shared" si="198"/>
        <v>1561854.6</v>
      </c>
      <c r="T1846" s="41">
        <f t="shared" si="199"/>
        <v>28843.269100000001</v>
      </c>
      <c r="U1846" s="41">
        <f t="shared" si="200"/>
        <v>42062551.37523143</v>
      </c>
    </row>
    <row r="1847" spans="1:21" x14ac:dyDescent="0.2">
      <c r="A1847" s="20">
        <v>2020</v>
      </c>
      <c r="B1847" s="20" t="s">
        <v>39</v>
      </c>
      <c r="D1847" s="13" t="s">
        <v>82</v>
      </c>
      <c r="E1847" s="40" t="s">
        <v>44</v>
      </c>
      <c r="F1847" s="40" t="s">
        <v>16</v>
      </c>
      <c r="G1847" s="18" t="s">
        <v>159</v>
      </c>
      <c r="H1847" s="15">
        <v>181463</v>
      </c>
      <c r="I1847" s="40">
        <v>370</v>
      </c>
      <c r="J1847" s="9">
        <v>78.5</v>
      </c>
      <c r="K1847" s="15">
        <v>2311.6305732484075</v>
      </c>
      <c r="L1847" s="10">
        <v>36.159999999999997</v>
      </c>
      <c r="M1847" s="10">
        <v>4.37</v>
      </c>
      <c r="N1847" s="10">
        <v>29.37</v>
      </c>
      <c r="O1847" s="11">
        <v>0.56420000000000003</v>
      </c>
      <c r="P1847" s="12">
        <v>1304.2219694267517</v>
      </c>
      <c r="Q1847" s="2">
        <f t="shared" si="196"/>
        <v>6561702.0799999991</v>
      </c>
      <c r="R1847" s="41">
        <f t="shared" si="197"/>
        <v>792993.31</v>
      </c>
      <c r="S1847" s="41">
        <f t="shared" si="198"/>
        <v>5329568.3100000005</v>
      </c>
      <c r="T1847" s="41">
        <f t="shared" si="199"/>
        <v>102381.42460000001</v>
      </c>
      <c r="U1847" s="41">
        <f t="shared" si="200"/>
        <v>236668031.23808664</v>
      </c>
    </row>
    <row r="1848" spans="1:21" x14ac:dyDescent="0.2">
      <c r="A1848" s="20">
        <v>2020</v>
      </c>
      <c r="B1848" s="20" t="s">
        <v>39</v>
      </c>
      <c r="D1848" s="13" t="s">
        <v>82</v>
      </c>
      <c r="E1848" s="40" t="s">
        <v>44</v>
      </c>
      <c r="F1848" s="40" t="s">
        <v>16</v>
      </c>
      <c r="G1848" s="18" t="s">
        <v>160</v>
      </c>
      <c r="H1848" s="15">
        <v>180222</v>
      </c>
      <c r="I1848" s="40">
        <v>368</v>
      </c>
      <c r="J1848" s="9">
        <v>78.5</v>
      </c>
      <c r="K1848" s="15">
        <v>2295.8216560509554</v>
      </c>
      <c r="L1848" s="10">
        <v>38.79</v>
      </c>
      <c r="M1848" s="10">
        <v>3.87</v>
      </c>
      <c r="N1848" s="10">
        <v>31.43</v>
      </c>
      <c r="O1848" s="11">
        <v>0.57340000000000002</v>
      </c>
      <c r="P1848" s="12">
        <v>1316.4241375796178</v>
      </c>
      <c r="Q1848" s="2">
        <f t="shared" si="196"/>
        <v>6990811.3799999999</v>
      </c>
      <c r="R1848" s="41">
        <f t="shared" si="197"/>
        <v>697459.14</v>
      </c>
      <c r="S1848" s="41">
        <f t="shared" si="198"/>
        <v>5664377.46</v>
      </c>
      <c r="T1848" s="41">
        <f t="shared" si="199"/>
        <v>103339.2948</v>
      </c>
      <c r="U1848" s="41">
        <f t="shared" si="200"/>
        <v>237248590.92287388</v>
      </c>
    </row>
    <row r="1849" spans="1:21" x14ac:dyDescent="0.2">
      <c r="A1849" s="20">
        <v>2020</v>
      </c>
      <c r="B1849" s="20" t="s">
        <v>39</v>
      </c>
      <c r="D1849" s="13" t="s">
        <v>82</v>
      </c>
      <c r="E1849" s="40" t="s">
        <v>44</v>
      </c>
      <c r="F1849" s="40" t="s">
        <v>16</v>
      </c>
      <c r="G1849" s="18" t="s">
        <v>161</v>
      </c>
      <c r="H1849" s="15">
        <v>159170</v>
      </c>
      <c r="I1849" s="40">
        <v>323</v>
      </c>
      <c r="J1849" s="9">
        <v>78.5</v>
      </c>
      <c r="K1849" s="15">
        <v>2027.6433121019109</v>
      </c>
      <c r="L1849" s="10">
        <v>37.04</v>
      </c>
      <c r="M1849" s="10">
        <v>4.26</v>
      </c>
      <c r="N1849" s="10">
        <v>30.38</v>
      </c>
      <c r="O1849" s="11">
        <v>0.57020000000000004</v>
      </c>
      <c r="P1849" s="12">
        <v>1156.1622165605097</v>
      </c>
      <c r="Q1849" s="2">
        <f t="shared" si="196"/>
        <v>5895656.7999999998</v>
      </c>
      <c r="R1849" s="41">
        <f t="shared" si="197"/>
        <v>678064.2</v>
      </c>
      <c r="S1849" s="41">
        <f t="shared" si="198"/>
        <v>4835584.5999999996</v>
      </c>
      <c r="T1849" s="41">
        <f t="shared" si="199"/>
        <v>90758.734000000011</v>
      </c>
      <c r="U1849" s="41">
        <f t="shared" si="200"/>
        <v>184026340.00993633</v>
      </c>
    </row>
    <row r="1850" spans="1:21" x14ac:dyDescent="0.2">
      <c r="A1850" s="20">
        <v>2020</v>
      </c>
      <c r="B1850" s="20" t="s">
        <v>39</v>
      </c>
      <c r="D1850" s="13" t="s">
        <v>82</v>
      </c>
      <c r="E1850" s="40" t="s">
        <v>44</v>
      </c>
      <c r="F1850" s="40" t="s">
        <v>16</v>
      </c>
      <c r="G1850" s="18" t="s">
        <v>159</v>
      </c>
      <c r="H1850" s="15">
        <v>53067</v>
      </c>
      <c r="I1850" s="40">
        <v>104</v>
      </c>
      <c r="J1850" s="9">
        <v>30</v>
      </c>
      <c r="K1850" s="15">
        <v>1768.9</v>
      </c>
      <c r="L1850" s="10">
        <v>35.43</v>
      </c>
      <c r="M1850" s="10">
        <v>4.51</v>
      </c>
      <c r="N1850" s="10">
        <v>29.99</v>
      </c>
      <c r="O1850" s="11">
        <v>0.55730000000000002</v>
      </c>
      <c r="P1850" s="12">
        <v>985.80797000000007</v>
      </c>
      <c r="Q1850" s="2">
        <f t="shared" ref="Q1850:Q1871" si="201">$H1850*L1850</f>
        <v>1880163.81</v>
      </c>
      <c r="R1850" s="41">
        <f t="shared" ref="R1850:R1871" si="202">$H1850*M1850</f>
        <v>239332.16999999998</v>
      </c>
      <c r="S1850" s="41">
        <f t="shared" ref="S1850:S1871" si="203">$H1850*N1850</f>
        <v>1591479.3299999998</v>
      </c>
      <c r="T1850" s="41">
        <f t="shared" ref="T1850:T1871" si="204">$H1850*O1850</f>
        <v>29574.239100000003</v>
      </c>
      <c r="U1850" s="41">
        <f t="shared" ref="U1850:U1871" si="205">$H1850*P1850</f>
        <v>52313871.543990001</v>
      </c>
    </row>
    <row r="1851" spans="1:21" x14ac:dyDescent="0.2">
      <c r="A1851" s="20">
        <v>2020</v>
      </c>
      <c r="B1851" s="20" t="s">
        <v>39</v>
      </c>
      <c r="D1851" s="13" t="s">
        <v>82</v>
      </c>
      <c r="E1851" s="40" t="s">
        <v>44</v>
      </c>
      <c r="F1851" s="40" t="s">
        <v>16</v>
      </c>
      <c r="G1851" s="18" t="s">
        <v>160</v>
      </c>
      <c r="H1851" s="15">
        <v>44724</v>
      </c>
      <c r="I1851" s="40">
        <v>91</v>
      </c>
      <c r="J1851" s="9">
        <v>30</v>
      </c>
      <c r="K1851" s="15">
        <v>1490.8</v>
      </c>
      <c r="L1851" s="10">
        <v>37.950000000000003</v>
      </c>
      <c r="M1851" s="10">
        <v>4.0999999999999996</v>
      </c>
      <c r="N1851" s="10">
        <v>32.14</v>
      </c>
      <c r="O1851" s="11">
        <v>0.57369999999999999</v>
      </c>
      <c r="P1851" s="12">
        <v>855.27196000000004</v>
      </c>
      <c r="Q1851" s="2">
        <f t="shared" si="201"/>
        <v>1697275.8</v>
      </c>
      <c r="R1851" s="41">
        <f t="shared" si="202"/>
        <v>183368.4</v>
      </c>
      <c r="S1851" s="41">
        <f t="shared" si="203"/>
        <v>1437429.36</v>
      </c>
      <c r="T1851" s="41">
        <f t="shared" si="204"/>
        <v>25658.158800000001</v>
      </c>
      <c r="U1851" s="41">
        <f t="shared" si="205"/>
        <v>38251183.139040001</v>
      </c>
    </row>
    <row r="1852" spans="1:21" x14ac:dyDescent="0.2">
      <c r="A1852" s="20">
        <v>2020</v>
      </c>
      <c r="B1852" s="20" t="s">
        <v>39</v>
      </c>
      <c r="D1852" s="13" t="s">
        <v>82</v>
      </c>
      <c r="E1852" s="40" t="s">
        <v>44</v>
      </c>
      <c r="F1852" s="40" t="s">
        <v>16</v>
      </c>
      <c r="G1852" s="18" t="s">
        <v>162</v>
      </c>
      <c r="H1852" s="15">
        <v>111651</v>
      </c>
      <c r="I1852" s="40">
        <v>223</v>
      </c>
      <c r="J1852" s="9">
        <v>60.5</v>
      </c>
      <c r="K1852" s="15">
        <v>1845.4710743801652</v>
      </c>
      <c r="L1852" s="10">
        <v>37</v>
      </c>
      <c r="M1852" s="10">
        <v>4.17</v>
      </c>
      <c r="N1852" s="10">
        <v>33.54</v>
      </c>
      <c r="O1852" s="11">
        <v>0.57299999999999995</v>
      </c>
      <c r="P1852" s="12">
        <v>1057.4549256198345</v>
      </c>
      <c r="Q1852" s="2">
        <f t="shared" si="201"/>
        <v>4131087</v>
      </c>
      <c r="R1852" s="41">
        <f t="shared" si="202"/>
        <v>465584.67</v>
      </c>
      <c r="S1852" s="41">
        <f t="shared" si="203"/>
        <v>3744774.54</v>
      </c>
      <c r="T1852" s="41">
        <f t="shared" si="204"/>
        <v>63976.022999999994</v>
      </c>
      <c r="U1852" s="41">
        <f t="shared" si="205"/>
        <v>118065899.90038015</v>
      </c>
    </row>
    <row r="1853" spans="1:21" x14ac:dyDescent="0.2">
      <c r="A1853" s="20">
        <v>2020</v>
      </c>
      <c r="B1853" s="20" t="s">
        <v>39</v>
      </c>
      <c r="D1853" s="13" t="s">
        <v>82</v>
      </c>
      <c r="E1853" s="40" t="s">
        <v>44</v>
      </c>
      <c r="F1853" s="40" t="s">
        <v>16</v>
      </c>
      <c r="G1853" s="18" t="s">
        <v>162</v>
      </c>
      <c r="H1853" s="15">
        <v>51249</v>
      </c>
      <c r="I1853" s="40">
        <v>104</v>
      </c>
      <c r="J1853" s="9">
        <v>30</v>
      </c>
      <c r="K1853" s="15">
        <v>1708.3</v>
      </c>
      <c r="L1853" s="10">
        <v>36.99</v>
      </c>
      <c r="M1853" s="10">
        <v>4.2699999999999996</v>
      </c>
      <c r="N1853" s="10">
        <v>33.75</v>
      </c>
      <c r="O1853" s="11">
        <v>0.57279999999999998</v>
      </c>
      <c r="P1853" s="12">
        <v>978.51423999999997</v>
      </c>
      <c r="Q1853" s="2">
        <f t="shared" si="201"/>
        <v>1895700.51</v>
      </c>
      <c r="R1853" s="41">
        <f t="shared" si="202"/>
        <v>218833.22999999998</v>
      </c>
      <c r="S1853" s="41">
        <f t="shared" si="203"/>
        <v>1729653.75</v>
      </c>
      <c r="T1853" s="41">
        <f t="shared" si="204"/>
        <v>29355.427199999998</v>
      </c>
      <c r="U1853" s="41">
        <f t="shared" si="205"/>
        <v>50147876.28576</v>
      </c>
    </row>
    <row r="1854" spans="1:21" x14ac:dyDescent="0.2">
      <c r="A1854" s="20">
        <v>2020</v>
      </c>
      <c r="B1854" s="20" t="s">
        <v>39</v>
      </c>
      <c r="D1854" s="13" t="s">
        <v>82</v>
      </c>
      <c r="E1854" s="40" t="s">
        <v>44</v>
      </c>
      <c r="F1854" s="40" t="s">
        <v>16</v>
      </c>
      <c r="G1854" s="18" t="s">
        <v>163</v>
      </c>
      <c r="H1854" s="15">
        <v>116102</v>
      </c>
      <c r="I1854" s="40">
        <v>236</v>
      </c>
      <c r="J1854" s="9">
        <v>60.5</v>
      </c>
      <c r="K1854" s="15">
        <v>1919.0413223140497</v>
      </c>
      <c r="L1854" s="10">
        <v>36.07</v>
      </c>
      <c r="M1854" s="10">
        <v>4.6500000000000004</v>
      </c>
      <c r="N1854" s="10">
        <v>32</v>
      </c>
      <c r="O1854" s="11">
        <v>0.56779999999999997</v>
      </c>
      <c r="P1854" s="12">
        <v>1089.6316628099173</v>
      </c>
      <c r="Q1854" s="2">
        <f t="shared" si="201"/>
        <v>4187799.14</v>
      </c>
      <c r="R1854" s="41">
        <f t="shared" si="202"/>
        <v>539874.30000000005</v>
      </c>
      <c r="S1854" s="41">
        <f t="shared" si="203"/>
        <v>3715264</v>
      </c>
      <c r="T1854" s="41">
        <f t="shared" si="204"/>
        <v>65922.715599999996</v>
      </c>
      <c r="U1854" s="41">
        <f t="shared" si="205"/>
        <v>126508415.31555702</v>
      </c>
    </row>
    <row r="1855" spans="1:21" x14ac:dyDescent="0.2">
      <c r="A1855" s="20">
        <v>2020</v>
      </c>
      <c r="B1855" s="20" t="s">
        <v>39</v>
      </c>
      <c r="D1855" s="13" t="s">
        <v>82</v>
      </c>
      <c r="E1855" s="40" t="s">
        <v>44</v>
      </c>
      <c r="F1855" s="40" t="s">
        <v>16</v>
      </c>
      <c r="G1855" s="18" t="s">
        <v>163</v>
      </c>
      <c r="H1855" s="15">
        <v>60421</v>
      </c>
      <c r="I1855" s="40">
        <v>124</v>
      </c>
      <c r="J1855" s="9">
        <v>36</v>
      </c>
      <c r="K1855" s="15">
        <v>1678.3611111111111</v>
      </c>
      <c r="L1855" s="10">
        <v>35.99</v>
      </c>
      <c r="M1855" s="10">
        <v>4.6500000000000004</v>
      </c>
      <c r="N1855" s="10">
        <v>32.07</v>
      </c>
      <c r="O1855" s="11">
        <v>0.56730000000000003</v>
      </c>
      <c r="P1855" s="12">
        <v>952.13425833333326</v>
      </c>
      <c r="Q1855" s="2">
        <f t="shared" si="201"/>
        <v>2174551.79</v>
      </c>
      <c r="R1855" s="41">
        <f t="shared" si="202"/>
        <v>280957.65000000002</v>
      </c>
      <c r="S1855" s="41">
        <f t="shared" si="203"/>
        <v>1937701.47</v>
      </c>
      <c r="T1855" s="41">
        <f t="shared" si="204"/>
        <v>34276.833299999998</v>
      </c>
      <c r="U1855" s="41">
        <f t="shared" si="205"/>
        <v>57528904.022758327</v>
      </c>
    </row>
    <row r="1856" spans="1:21" x14ac:dyDescent="0.2">
      <c r="A1856" s="20">
        <v>2020</v>
      </c>
      <c r="B1856" s="20" t="s">
        <v>39</v>
      </c>
      <c r="D1856" s="13" t="s">
        <v>82</v>
      </c>
      <c r="E1856" s="40" t="s">
        <v>44</v>
      </c>
      <c r="F1856" s="40" t="s">
        <v>16</v>
      </c>
      <c r="G1856" s="18" t="s">
        <v>164</v>
      </c>
      <c r="H1856" s="15">
        <v>136136</v>
      </c>
      <c r="I1856" s="40">
        <v>279</v>
      </c>
      <c r="J1856" s="9">
        <v>60.5</v>
      </c>
      <c r="K1856" s="15">
        <v>2250.181818181818</v>
      </c>
      <c r="L1856" s="10">
        <v>37.159999999999997</v>
      </c>
      <c r="M1856" s="10">
        <v>4.42</v>
      </c>
      <c r="N1856" s="10">
        <v>30.01</v>
      </c>
      <c r="O1856" s="11">
        <v>0.5696</v>
      </c>
      <c r="P1856" s="12">
        <v>1281.7035636363637</v>
      </c>
      <c r="Q1856" s="2">
        <f t="shared" si="201"/>
        <v>5058813.76</v>
      </c>
      <c r="R1856" s="41">
        <f t="shared" si="202"/>
        <v>601721.12</v>
      </c>
      <c r="S1856" s="41">
        <f t="shared" si="203"/>
        <v>4085441.3600000003</v>
      </c>
      <c r="T1856" s="41">
        <f t="shared" si="204"/>
        <v>77543.065600000002</v>
      </c>
      <c r="U1856" s="41">
        <f t="shared" si="205"/>
        <v>174485996.33920002</v>
      </c>
    </row>
    <row r="1857" spans="1:21" x14ac:dyDescent="0.2">
      <c r="A1857" s="20">
        <v>2020</v>
      </c>
      <c r="B1857" s="20" t="s">
        <v>39</v>
      </c>
      <c r="D1857" s="13" t="s">
        <v>82</v>
      </c>
      <c r="E1857" s="40" t="s">
        <v>44</v>
      </c>
      <c r="F1857" s="40" t="s">
        <v>16</v>
      </c>
      <c r="G1857" s="18" t="s">
        <v>164</v>
      </c>
      <c r="H1857" s="15">
        <v>77009</v>
      </c>
      <c r="I1857" s="40">
        <v>158</v>
      </c>
      <c r="J1857" s="9">
        <v>36</v>
      </c>
      <c r="K1857" s="15">
        <v>2139.1388888888887</v>
      </c>
      <c r="L1857" s="10">
        <v>37.1</v>
      </c>
      <c r="M1857" s="10">
        <v>4.51</v>
      </c>
      <c r="N1857" s="10">
        <v>30.96</v>
      </c>
      <c r="O1857" s="11">
        <v>0.57120000000000004</v>
      </c>
      <c r="P1857" s="12">
        <v>1221.8761333333334</v>
      </c>
      <c r="Q1857" s="2">
        <f t="shared" si="201"/>
        <v>2857033.9</v>
      </c>
      <c r="R1857" s="41">
        <f t="shared" si="202"/>
        <v>347310.58999999997</v>
      </c>
      <c r="S1857" s="41">
        <f t="shared" si="203"/>
        <v>2384198.64</v>
      </c>
      <c r="T1857" s="41">
        <f t="shared" si="204"/>
        <v>43987.540800000002</v>
      </c>
      <c r="U1857" s="41">
        <f t="shared" si="205"/>
        <v>94095459.151866674</v>
      </c>
    </row>
    <row r="1858" spans="1:21" x14ac:dyDescent="0.2">
      <c r="A1858" s="20">
        <v>2020</v>
      </c>
      <c r="B1858" s="20" t="s">
        <v>39</v>
      </c>
      <c r="D1858" s="13" t="s">
        <v>82</v>
      </c>
      <c r="E1858" s="40" t="s">
        <v>70</v>
      </c>
      <c r="F1858" s="40" t="s">
        <v>74</v>
      </c>
      <c r="G1858" s="18" t="s">
        <v>164</v>
      </c>
      <c r="H1858" s="15">
        <v>105734</v>
      </c>
      <c r="I1858" s="40">
        <v>216</v>
      </c>
      <c r="J1858" s="9">
        <v>80</v>
      </c>
      <c r="K1858" s="15">
        <v>1321.675</v>
      </c>
      <c r="L1858" s="10">
        <v>36.99</v>
      </c>
      <c r="M1858" s="10">
        <v>3.83</v>
      </c>
      <c r="N1858" s="10">
        <v>29.85</v>
      </c>
      <c r="O1858" s="11">
        <v>0.56669999999999998</v>
      </c>
      <c r="P1858" s="12">
        <v>748.9932225</v>
      </c>
      <c r="Q1858" s="2">
        <f t="shared" si="201"/>
        <v>3911100.66</v>
      </c>
      <c r="R1858" s="41">
        <f t="shared" si="202"/>
        <v>404961.22000000003</v>
      </c>
      <c r="S1858" s="41">
        <f t="shared" si="203"/>
        <v>3156159.9000000004</v>
      </c>
      <c r="T1858" s="41">
        <f t="shared" si="204"/>
        <v>59919.457799999996</v>
      </c>
      <c r="U1858" s="41">
        <f t="shared" si="205"/>
        <v>79194049.387814999</v>
      </c>
    </row>
    <row r="1859" spans="1:21" x14ac:dyDescent="0.2">
      <c r="A1859" s="20">
        <v>2020</v>
      </c>
      <c r="B1859" s="20" t="s">
        <v>39</v>
      </c>
      <c r="D1859" s="13" t="s">
        <v>82</v>
      </c>
      <c r="E1859" s="40" t="s">
        <v>44</v>
      </c>
      <c r="F1859" s="40" t="s">
        <v>16</v>
      </c>
      <c r="G1859" s="18" t="s">
        <v>165</v>
      </c>
      <c r="H1859" s="15">
        <v>146116</v>
      </c>
      <c r="I1859" s="40">
        <v>296</v>
      </c>
      <c r="J1859" s="9">
        <v>60.5</v>
      </c>
      <c r="K1859" s="15">
        <v>2415.1404958677685</v>
      </c>
      <c r="L1859" s="10">
        <v>37</v>
      </c>
      <c r="M1859" s="10">
        <v>4.43</v>
      </c>
      <c r="N1859" s="10">
        <v>30.28</v>
      </c>
      <c r="O1859" s="11">
        <v>0.56979999999999997</v>
      </c>
      <c r="P1859" s="12">
        <v>1376.1470545454547</v>
      </c>
      <c r="Q1859" s="2">
        <f t="shared" si="201"/>
        <v>5406292</v>
      </c>
      <c r="R1859" s="41">
        <f t="shared" si="202"/>
        <v>647293.88</v>
      </c>
      <c r="S1859" s="41">
        <f t="shared" si="203"/>
        <v>4424392.4800000004</v>
      </c>
      <c r="T1859" s="41">
        <f t="shared" si="204"/>
        <v>83256.896800000002</v>
      </c>
      <c r="U1859" s="41">
        <f t="shared" si="205"/>
        <v>201077103.02196366</v>
      </c>
    </row>
    <row r="1860" spans="1:21" x14ac:dyDescent="0.2">
      <c r="A1860" s="20">
        <v>2020</v>
      </c>
      <c r="B1860" s="20" t="s">
        <v>39</v>
      </c>
      <c r="D1860" s="13" t="s">
        <v>82</v>
      </c>
      <c r="E1860" s="40" t="s">
        <v>44</v>
      </c>
      <c r="F1860" s="40" t="s">
        <v>16</v>
      </c>
      <c r="G1860" s="18" t="s">
        <v>165</v>
      </c>
      <c r="H1860" s="15">
        <v>61363</v>
      </c>
      <c r="I1860" s="40">
        <v>122</v>
      </c>
      <c r="J1860" s="9">
        <v>36</v>
      </c>
      <c r="K1860" s="15">
        <v>1704.5277777777778</v>
      </c>
      <c r="L1860" s="10">
        <v>36.68</v>
      </c>
      <c r="M1860" s="10">
        <v>4.78</v>
      </c>
      <c r="N1860" s="10">
        <v>30.34</v>
      </c>
      <c r="O1860" s="11">
        <v>0.56789999999999996</v>
      </c>
      <c r="P1860" s="12">
        <v>968.00132499999984</v>
      </c>
      <c r="Q1860" s="2">
        <f t="shared" si="201"/>
        <v>2250794.84</v>
      </c>
      <c r="R1860" s="41">
        <f t="shared" si="202"/>
        <v>293315.14</v>
      </c>
      <c r="S1860" s="41">
        <f t="shared" si="203"/>
        <v>1861753.42</v>
      </c>
      <c r="T1860" s="41">
        <f t="shared" si="204"/>
        <v>34848.047699999996</v>
      </c>
      <c r="U1860" s="41">
        <f t="shared" si="205"/>
        <v>59399465.30597499</v>
      </c>
    </row>
    <row r="1861" spans="1:21" x14ac:dyDescent="0.2">
      <c r="A1861" s="20">
        <v>2020</v>
      </c>
      <c r="B1861" s="20" t="s">
        <v>39</v>
      </c>
      <c r="D1861" s="13" t="s">
        <v>82</v>
      </c>
      <c r="E1861" s="40" t="s">
        <v>70</v>
      </c>
      <c r="F1861" s="40" t="s">
        <v>74</v>
      </c>
      <c r="G1861" s="18" t="s">
        <v>165</v>
      </c>
      <c r="H1861" s="15">
        <v>75613</v>
      </c>
      <c r="I1861" s="40">
        <v>154</v>
      </c>
      <c r="J1861" s="9">
        <v>60</v>
      </c>
      <c r="K1861" s="15">
        <v>1260.2166666666667</v>
      </c>
      <c r="L1861" s="10">
        <v>36.18</v>
      </c>
      <c r="M1861" s="10">
        <v>4.8</v>
      </c>
      <c r="N1861" s="10">
        <v>29.54</v>
      </c>
      <c r="O1861" s="11">
        <v>0.56079999999999997</v>
      </c>
      <c r="P1861" s="12">
        <v>706.72950666666657</v>
      </c>
      <c r="Q1861" s="2">
        <f t="shared" si="201"/>
        <v>2735678.34</v>
      </c>
      <c r="R1861" s="41">
        <f t="shared" si="202"/>
        <v>362942.39999999997</v>
      </c>
      <c r="S1861" s="41">
        <f t="shared" si="203"/>
        <v>2233608.02</v>
      </c>
      <c r="T1861" s="41">
        <f t="shared" si="204"/>
        <v>42403.770399999994</v>
      </c>
      <c r="U1861" s="41">
        <f t="shared" si="205"/>
        <v>53437938.187586658</v>
      </c>
    </row>
    <row r="1862" spans="1:21" x14ac:dyDescent="0.2">
      <c r="A1862" s="20">
        <v>2020</v>
      </c>
      <c r="B1862" s="20" t="s">
        <v>39</v>
      </c>
      <c r="D1862" s="13" t="s">
        <v>82</v>
      </c>
      <c r="E1862" s="40" t="s">
        <v>70</v>
      </c>
      <c r="F1862" s="40" t="s">
        <v>74</v>
      </c>
      <c r="G1862" s="18" t="s">
        <v>165</v>
      </c>
      <c r="H1862" s="15">
        <v>14939</v>
      </c>
      <c r="I1862" s="40">
        <v>30</v>
      </c>
      <c r="J1862" s="9">
        <v>30</v>
      </c>
      <c r="K1862" s="15">
        <v>497.96666666666664</v>
      </c>
      <c r="L1862" s="10">
        <v>35.57</v>
      </c>
      <c r="M1862" s="10">
        <v>4.75</v>
      </c>
      <c r="N1862" s="10">
        <v>29.53</v>
      </c>
      <c r="O1862" s="11">
        <v>0.54590000000000005</v>
      </c>
      <c r="P1862" s="12">
        <v>271.84000333333336</v>
      </c>
      <c r="Q1862" s="2">
        <f t="shared" si="201"/>
        <v>531380.23</v>
      </c>
      <c r="R1862" s="41">
        <f t="shared" si="202"/>
        <v>70960.25</v>
      </c>
      <c r="S1862" s="41">
        <f t="shared" si="203"/>
        <v>441148.67000000004</v>
      </c>
      <c r="T1862" s="41">
        <f t="shared" si="204"/>
        <v>8155.2001000000009</v>
      </c>
      <c r="U1862" s="41">
        <f t="shared" si="205"/>
        <v>4061017.8097966672</v>
      </c>
    </row>
    <row r="1863" spans="1:21" x14ac:dyDescent="0.2">
      <c r="A1863" s="20">
        <v>2020</v>
      </c>
      <c r="B1863" s="20" t="s">
        <v>39</v>
      </c>
      <c r="D1863" s="13" t="s">
        <v>82</v>
      </c>
      <c r="E1863" s="40" t="s">
        <v>70</v>
      </c>
      <c r="F1863" s="40" t="s">
        <v>74</v>
      </c>
      <c r="G1863" s="18" t="s">
        <v>165</v>
      </c>
      <c r="H1863" s="15">
        <v>12708</v>
      </c>
      <c r="I1863" s="40">
        <v>26</v>
      </c>
      <c r="J1863" s="9">
        <v>40</v>
      </c>
      <c r="K1863" s="15">
        <v>317.7</v>
      </c>
      <c r="L1863" s="10">
        <v>35</v>
      </c>
      <c r="M1863" s="10">
        <v>4.8</v>
      </c>
      <c r="N1863" s="10">
        <v>29.54</v>
      </c>
      <c r="O1863" s="11">
        <v>0.54590000000000005</v>
      </c>
      <c r="P1863" s="12">
        <v>173.43243000000001</v>
      </c>
      <c r="Q1863" s="2">
        <f t="shared" si="201"/>
        <v>444780</v>
      </c>
      <c r="R1863" s="41">
        <f t="shared" si="202"/>
        <v>60998.399999999994</v>
      </c>
      <c r="S1863" s="41">
        <f t="shared" si="203"/>
        <v>375394.32</v>
      </c>
      <c r="T1863" s="41">
        <f t="shared" si="204"/>
        <v>6937.2972000000009</v>
      </c>
      <c r="U1863" s="41">
        <f t="shared" si="205"/>
        <v>2203979.3204399999</v>
      </c>
    </row>
    <row r="1864" spans="1:21" x14ac:dyDescent="0.2">
      <c r="A1864" s="20">
        <v>2020</v>
      </c>
      <c r="B1864" s="20" t="s">
        <v>39</v>
      </c>
      <c r="D1864" s="13" t="s">
        <v>82</v>
      </c>
      <c r="E1864" s="40" t="s">
        <v>44</v>
      </c>
      <c r="F1864" s="40" t="s">
        <v>16</v>
      </c>
      <c r="G1864" s="18" t="s">
        <v>155</v>
      </c>
      <c r="H1864" s="15">
        <v>79641</v>
      </c>
      <c r="I1864" s="40">
        <v>159</v>
      </c>
      <c r="J1864" s="9">
        <v>56</v>
      </c>
      <c r="K1864" s="15">
        <v>1422.1607142857142</v>
      </c>
      <c r="L1864" s="10">
        <v>37.299999999999997</v>
      </c>
      <c r="M1864" s="10">
        <v>4.41</v>
      </c>
      <c r="N1864" s="10">
        <v>33.76</v>
      </c>
      <c r="O1864" s="11">
        <v>0.56910000000000005</v>
      </c>
      <c r="P1864" s="12">
        <v>809.35166250000009</v>
      </c>
      <c r="Q1864" s="2">
        <f t="shared" si="201"/>
        <v>2970609.3</v>
      </c>
      <c r="R1864" s="41">
        <f t="shared" si="202"/>
        <v>351216.81</v>
      </c>
      <c r="S1864" s="41">
        <f t="shared" si="203"/>
        <v>2688680.1599999997</v>
      </c>
      <c r="T1864" s="41">
        <f t="shared" si="204"/>
        <v>45323.693100000004</v>
      </c>
      <c r="U1864" s="41">
        <f t="shared" si="205"/>
        <v>64457575.753162511</v>
      </c>
    </row>
    <row r="1865" spans="1:21" x14ac:dyDescent="0.2">
      <c r="A1865" s="20">
        <v>2020</v>
      </c>
      <c r="B1865" s="20" t="s">
        <v>17</v>
      </c>
      <c r="D1865" s="13" t="s">
        <v>82</v>
      </c>
      <c r="E1865" s="40" t="s">
        <v>44</v>
      </c>
      <c r="F1865" s="40" t="s">
        <v>166</v>
      </c>
      <c r="G1865" s="18" t="s">
        <v>147</v>
      </c>
      <c r="H1865" s="15">
        <v>1250807</v>
      </c>
      <c r="I1865" s="40">
        <v>2640</v>
      </c>
      <c r="J1865" s="9">
        <v>717</v>
      </c>
      <c r="K1865" s="15">
        <v>1744.5006973500697</v>
      </c>
      <c r="L1865" s="10">
        <v>36.9</v>
      </c>
      <c r="M1865" s="10">
        <v>4.4800000000000004</v>
      </c>
      <c r="N1865" s="10">
        <v>29.13</v>
      </c>
      <c r="O1865" s="11">
        <v>0.56679999999999997</v>
      </c>
      <c r="P1865" s="12">
        <v>988.78299525801947</v>
      </c>
      <c r="Q1865" s="2">
        <f t="shared" si="201"/>
        <v>46154778.299999997</v>
      </c>
      <c r="R1865" s="41">
        <f t="shared" si="202"/>
        <v>5603615.3600000003</v>
      </c>
      <c r="S1865" s="41">
        <f t="shared" si="203"/>
        <v>36436007.909999996</v>
      </c>
      <c r="T1865" s="41">
        <f t="shared" si="204"/>
        <v>708957.40759999992</v>
      </c>
      <c r="U1865" s="41">
        <f t="shared" si="205"/>
        <v>1236776691.9496975</v>
      </c>
    </row>
    <row r="1866" spans="1:21" x14ac:dyDescent="0.2">
      <c r="A1866" s="20">
        <v>2020</v>
      </c>
      <c r="B1866" s="20" t="s">
        <v>17</v>
      </c>
      <c r="D1866" s="13" t="s">
        <v>82</v>
      </c>
      <c r="E1866" s="40" t="s">
        <v>44</v>
      </c>
      <c r="F1866" s="40" t="s">
        <v>166</v>
      </c>
      <c r="G1866" s="18" t="s">
        <v>130</v>
      </c>
      <c r="H1866" s="15">
        <v>2032020</v>
      </c>
      <c r="I1866" s="40">
        <v>4272</v>
      </c>
      <c r="J1866" s="9">
        <v>1591.27</v>
      </c>
      <c r="K1866" s="15">
        <v>1276.9800222463818</v>
      </c>
      <c r="L1866" s="10">
        <v>36.729999999999997</v>
      </c>
      <c r="M1866" s="10">
        <v>4.4000000000000004</v>
      </c>
      <c r="N1866" s="10">
        <v>31.64</v>
      </c>
      <c r="O1866" s="11">
        <v>0.56930000000000003</v>
      </c>
      <c r="P1866" s="12">
        <v>726.98472666486521</v>
      </c>
      <c r="Q1866" s="2">
        <f t="shared" si="201"/>
        <v>74636094.599999994</v>
      </c>
      <c r="R1866" s="41">
        <f t="shared" si="202"/>
        <v>8940888</v>
      </c>
      <c r="S1866" s="41">
        <f t="shared" si="203"/>
        <v>64293112.800000004</v>
      </c>
      <c r="T1866" s="41">
        <f t="shared" si="204"/>
        <v>1156828.986</v>
      </c>
      <c r="U1866" s="41">
        <f t="shared" si="205"/>
        <v>1477247504.2775395</v>
      </c>
    </row>
    <row r="1867" spans="1:21" x14ac:dyDescent="0.2">
      <c r="A1867" s="20">
        <v>2020</v>
      </c>
      <c r="B1867" s="20" t="s">
        <v>17</v>
      </c>
      <c r="D1867" s="13" t="s">
        <v>82</v>
      </c>
      <c r="E1867" s="40" t="s">
        <v>44</v>
      </c>
      <c r="F1867" s="40" t="s">
        <v>166</v>
      </c>
      <c r="G1867" s="18" t="s">
        <v>147</v>
      </c>
      <c r="H1867" s="15">
        <v>1387935</v>
      </c>
      <c r="I1867" s="40">
        <v>2904</v>
      </c>
      <c r="J1867" s="9">
        <v>1143.29</v>
      </c>
      <c r="K1867" s="15">
        <v>1213.9833288142117</v>
      </c>
      <c r="L1867" s="10">
        <v>36.700000000000003</v>
      </c>
      <c r="M1867" s="10">
        <v>4.46</v>
      </c>
      <c r="N1867" s="10">
        <v>28.92</v>
      </c>
      <c r="O1867" s="11">
        <v>0.56369999999999998</v>
      </c>
      <c r="P1867" s="12">
        <v>684.32240245257105</v>
      </c>
      <c r="Q1867" s="2">
        <f t="shared" si="201"/>
        <v>50937214.500000007</v>
      </c>
      <c r="R1867" s="41">
        <f t="shared" si="202"/>
        <v>6190190.0999999996</v>
      </c>
      <c r="S1867" s="41">
        <f t="shared" si="203"/>
        <v>40139080.200000003</v>
      </c>
      <c r="T1867" s="41">
        <f t="shared" si="204"/>
        <v>782378.9595</v>
      </c>
      <c r="U1867" s="41">
        <f t="shared" si="205"/>
        <v>949795013.64800918</v>
      </c>
    </row>
    <row r="1868" spans="1:21" x14ac:dyDescent="0.2">
      <c r="A1868" s="20">
        <v>2020</v>
      </c>
      <c r="B1868" s="20" t="s">
        <v>17</v>
      </c>
      <c r="D1868" s="13" t="s">
        <v>82</v>
      </c>
      <c r="E1868" s="40" t="s">
        <v>44</v>
      </c>
      <c r="F1868" s="40" t="s">
        <v>166</v>
      </c>
      <c r="G1868" s="18" t="s">
        <v>147</v>
      </c>
      <c r="H1868" s="15">
        <v>944374</v>
      </c>
      <c r="I1868" s="40">
        <v>1994</v>
      </c>
      <c r="J1868" s="9">
        <v>970.7</v>
      </c>
      <c r="K1868" s="15">
        <v>972.87936540640771</v>
      </c>
      <c r="L1868" s="10">
        <v>36.700000000000003</v>
      </c>
      <c r="M1868" s="10">
        <v>4.55</v>
      </c>
      <c r="N1868" s="10">
        <v>29.51</v>
      </c>
      <c r="O1868" s="11">
        <v>0.56669999999999998</v>
      </c>
      <c r="P1868" s="12">
        <v>551.33073637581128</v>
      </c>
      <c r="Q1868" s="2">
        <f t="shared" si="201"/>
        <v>34658525.800000004</v>
      </c>
      <c r="R1868" s="41">
        <f t="shared" si="202"/>
        <v>4296901.7</v>
      </c>
      <c r="S1868" s="41">
        <f t="shared" si="203"/>
        <v>27868476.740000002</v>
      </c>
      <c r="T1868" s="41">
        <f t="shared" si="204"/>
        <v>535176.74580000003</v>
      </c>
      <c r="U1868" s="41">
        <f t="shared" si="205"/>
        <v>520662412.8341704</v>
      </c>
    </row>
    <row r="1869" spans="1:21" x14ac:dyDescent="0.2">
      <c r="A1869" s="20">
        <v>2020</v>
      </c>
      <c r="B1869" s="20" t="s">
        <v>39</v>
      </c>
      <c r="D1869" s="13" t="s">
        <v>82</v>
      </c>
      <c r="E1869" s="40" t="s">
        <v>44</v>
      </c>
      <c r="F1869" s="40" t="s">
        <v>16</v>
      </c>
      <c r="G1869" s="18" t="s">
        <v>161</v>
      </c>
      <c r="H1869" s="15">
        <v>43682</v>
      </c>
      <c r="I1869" s="40">
        <v>89</v>
      </c>
      <c r="J1869" s="9">
        <v>30</v>
      </c>
      <c r="K1869" s="15">
        <v>1456.0666666666666</v>
      </c>
      <c r="L1869" s="10">
        <v>37</v>
      </c>
      <c r="M1869" s="10">
        <v>4.55</v>
      </c>
      <c r="N1869" s="10">
        <v>30.82</v>
      </c>
      <c r="O1869" s="11">
        <v>0.57089999999999996</v>
      </c>
      <c r="P1869" s="12">
        <v>831.26845999999989</v>
      </c>
      <c r="Q1869" s="2">
        <f t="shared" si="201"/>
        <v>1616234</v>
      </c>
      <c r="R1869" s="41">
        <f t="shared" si="202"/>
        <v>198753.1</v>
      </c>
      <c r="S1869" s="41">
        <f t="shared" si="203"/>
        <v>1346279.24</v>
      </c>
      <c r="T1869" s="41">
        <f t="shared" si="204"/>
        <v>24938.053799999998</v>
      </c>
      <c r="U1869" s="41">
        <f t="shared" si="205"/>
        <v>36311468.869719997</v>
      </c>
    </row>
    <row r="1870" spans="1:21" x14ac:dyDescent="0.2">
      <c r="A1870" s="20">
        <v>2020</v>
      </c>
      <c r="B1870" s="20" t="s">
        <v>17</v>
      </c>
      <c r="D1870" s="13" t="s">
        <v>82</v>
      </c>
      <c r="E1870" s="40" t="s">
        <v>44</v>
      </c>
      <c r="F1870" s="40" t="s">
        <v>167</v>
      </c>
      <c r="G1870" s="18" t="s">
        <v>147</v>
      </c>
      <c r="H1870" s="15">
        <v>329853</v>
      </c>
      <c r="I1870" s="40">
        <v>709</v>
      </c>
      <c r="J1870" s="9">
        <v>400</v>
      </c>
      <c r="K1870" s="15">
        <v>824.63250000000005</v>
      </c>
      <c r="L1870" s="10">
        <v>36.950000000000003</v>
      </c>
      <c r="M1870" s="10">
        <v>4.43</v>
      </c>
      <c r="N1870" s="10">
        <v>29.64</v>
      </c>
      <c r="O1870" s="11">
        <v>0.53900000000000003</v>
      </c>
      <c r="P1870" s="12">
        <v>444.47691750000007</v>
      </c>
      <c r="Q1870" s="2">
        <f t="shared" si="201"/>
        <v>12188068.350000001</v>
      </c>
      <c r="R1870" s="41">
        <f t="shared" si="202"/>
        <v>1461248.7899999998</v>
      </c>
      <c r="S1870" s="41">
        <f t="shared" si="203"/>
        <v>9776842.9199999999</v>
      </c>
      <c r="T1870" s="41">
        <f t="shared" si="204"/>
        <v>177790.76700000002</v>
      </c>
      <c r="U1870" s="41">
        <f t="shared" si="205"/>
        <v>146612044.66812754</v>
      </c>
    </row>
    <row r="1871" spans="1:21" x14ac:dyDescent="0.2">
      <c r="A1871" s="20">
        <v>2020</v>
      </c>
      <c r="B1871" s="20" t="s">
        <v>17</v>
      </c>
      <c r="D1871" s="13" t="s">
        <v>82</v>
      </c>
      <c r="E1871" s="40" t="s">
        <v>44</v>
      </c>
      <c r="F1871" s="40" t="s">
        <v>167</v>
      </c>
      <c r="G1871" s="18" t="s">
        <v>147</v>
      </c>
      <c r="H1871" s="15">
        <v>168490</v>
      </c>
      <c r="I1871" s="40">
        <v>369</v>
      </c>
      <c r="J1871" s="9">
        <v>200</v>
      </c>
      <c r="K1871" s="15">
        <v>842.45</v>
      </c>
      <c r="L1871" s="10">
        <v>36.840000000000003</v>
      </c>
      <c r="M1871" s="10">
        <v>4.38</v>
      </c>
      <c r="N1871" s="10">
        <v>29.55</v>
      </c>
      <c r="O1871" s="11">
        <v>0.51239999999999997</v>
      </c>
      <c r="P1871" s="12">
        <v>431.67138</v>
      </c>
      <c r="Q1871" s="2">
        <f t="shared" si="201"/>
        <v>6207171.6000000006</v>
      </c>
      <c r="R1871" s="41">
        <f t="shared" si="202"/>
        <v>737986.2</v>
      </c>
      <c r="S1871" s="41">
        <f t="shared" si="203"/>
        <v>4978879.5</v>
      </c>
      <c r="T1871" s="41">
        <f t="shared" si="204"/>
        <v>86334.275999999998</v>
      </c>
      <c r="U1871" s="41">
        <f t="shared" si="205"/>
        <v>72732310.816200003</v>
      </c>
    </row>
  </sheetData>
  <sheetProtection autoFilter="0"/>
  <autoFilter ref="A2:U1871" xr:uid="{00000000-0009-0000-0000-000000000000}">
    <sortState xmlns:xlrd2="http://schemas.microsoft.com/office/spreadsheetml/2017/richdata2" ref="A3:U1763">
      <sortCondition ref="A2:A1763"/>
    </sortState>
  </autoFilter>
  <mergeCells count="1">
    <mergeCell ref="F1:G1"/>
  </mergeCells>
  <phoneticPr fontId="0" type="noConversion"/>
  <printOptions horizontalCentered="1"/>
  <pageMargins left="0.2" right="0.2" top="0.6" bottom="0.4" header="0.2" footer="0.2"/>
  <pageSetup scale="96" fitToHeight="50" orientation="landscape" r:id="rId1"/>
  <headerFooter scaleWithDoc="0" alignWithMargins="0">
    <oddHeader>&amp;L&amp;G&amp;C&amp;"Comic Sans MS,Bold"&amp;20  &amp;"-,Bold"Cotton Recaps</oddHeader>
    <oddFooter>&amp;L&amp;"-,Regular"&amp;11www.americot.com&amp;C&amp;"-,Regular"Page &amp;P of &amp;N&amp;R&amp;"-,Regular"&amp;D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Grower Recaps</vt:lpstr>
      <vt:lpstr>'Grower Recaps'!Print_Titles</vt:lpstr>
      <vt:lpstr>X2003_Sales_Data_Sheet1_List</vt:lpstr>
      <vt:lpstr>X2003_Sales_Data_Sheet1_List1</vt:lpstr>
    </vt:vector>
  </TitlesOfParts>
  <Company>Beltwide Cotton Genetics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Logan</dc:creator>
  <cp:lastModifiedBy>Tyrell Currie</cp:lastModifiedBy>
  <cp:lastPrinted>2020-03-23T13:59:43Z</cp:lastPrinted>
  <dcterms:created xsi:type="dcterms:W3CDTF">2003-11-10T20:18:43Z</dcterms:created>
  <dcterms:modified xsi:type="dcterms:W3CDTF">2020-11-04T19:15:59Z</dcterms:modified>
</cp:coreProperties>
</file>